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Brandon Snead\VERITAS\Misc\Tuition\"/>
    </mc:Choice>
  </mc:AlternateContent>
  <xr:revisionPtr revIDLastSave="0" documentId="13_ncr:1_{3F5B76F0-E899-4385-BCF3-C9C7B0570A05}" xr6:coauthVersionLast="47" xr6:coauthVersionMax="47" xr10:uidLastSave="{00000000-0000-0000-0000-000000000000}"/>
  <bookViews>
    <workbookView xWindow="28680" yWindow="-120" windowWidth="29040" windowHeight="15720" xr2:uid="{8A02B393-63D3-4C3F-A7B5-DB89C384828C}"/>
  </bookViews>
  <sheets>
    <sheet name="Comparison" sheetId="1" r:id="rId1"/>
    <sheet name="Program Listing" sheetId="2" state="hidden" r:id="rId2"/>
    <sheet name="Info"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F3" i="3"/>
  <c r="E4" i="3"/>
  <c r="F4" i="3"/>
  <c r="E5" i="3"/>
  <c r="F5" i="3"/>
  <c r="E6" i="3"/>
  <c r="F6" i="3"/>
  <c r="E7" i="3"/>
  <c r="F7" i="3"/>
  <c r="E8" i="3"/>
  <c r="F8" i="3"/>
  <c r="E9" i="3"/>
  <c r="F9" i="3"/>
  <c r="E10" i="3"/>
  <c r="F10" i="3"/>
  <c r="E11" i="3"/>
  <c r="F11" i="3"/>
  <c r="E12" i="3"/>
  <c r="F12" i="3"/>
  <c r="E13" i="3"/>
  <c r="F13" i="3"/>
  <c r="E14" i="3"/>
  <c r="F14" i="3"/>
  <c r="E15" i="3"/>
  <c r="F15" i="3"/>
  <c r="E16" i="3"/>
  <c r="F16" i="3"/>
  <c r="E17" i="3"/>
  <c r="F17" i="3"/>
  <c r="E18" i="3"/>
  <c r="F18" i="3"/>
  <c r="E19" i="3"/>
  <c r="F19" i="3"/>
  <c r="E20" i="3"/>
  <c r="F20" i="3"/>
  <c r="E21" i="3"/>
  <c r="F21" i="3"/>
  <c r="E22" i="3"/>
  <c r="F22" i="3"/>
  <c r="E23" i="3"/>
  <c r="F23" i="3"/>
  <c r="E24" i="3"/>
  <c r="F24" i="3"/>
  <c r="D16" i="1"/>
  <c r="B16" i="1"/>
  <c r="D18" i="1" l="1"/>
  <c r="D17" i="1" l="1"/>
  <c r="I8" i="1"/>
  <c r="I10" i="1" l="1"/>
  <c r="I12" i="1" s="1"/>
</calcChain>
</file>

<file path=xl/sharedStrings.xml><?xml version="1.0" encoding="utf-8"?>
<sst xmlns="http://schemas.openxmlformats.org/spreadsheetml/2006/main" count="216" uniqueCount="212">
  <si>
    <t>Student Name:</t>
  </si>
  <si>
    <t>ID#:</t>
  </si>
  <si>
    <t>Program Name:</t>
  </si>
  <si>
    <t>Business Administration</t>
  </si>
  <si>
    <t>Start term:</t>
  </si>
  <si>
    <t>Fall</t>
  </si>
  <si>
    <t>Total cost (based on FT enrollment):</t>
  </si>
  <si>
    <t>Developmental credits required:</t>
  </si>
  <si>
    <t>Credits required in program:</t>
  </si>
  <si>
    <t>Transfer credit applied:</t>
  </si>
  <si>
    <t>Tuition Rate (I/O):</t>
  </si>
  <si>
    <t>In state</t>
  </si>
  <si>
    <t>Total credits required to complete:</t>
  </si>
  <si>
    <t>Total tuition cost:</t>
  </si>
  <si>
    <t>12 credits/term:</t>
  </si>
  <si>
    <t>Average Costs</t>
  </si>
  <si>
    <t>VA Benefits Payments</t>
  </si>
  <si>
    <t>Ch:</t>
  </si>
  <si>
    <t>%:</t>
  </si>
  <si>
    <t>Tuition:</t>
  </si>
  <si>
    <r>
      <rPr>
        <sz val="8"/>
        <color theme="1"/>
        <rFont val="Calibri"/>
        <family val="2"/>
        <scheme val="minor"/>
      </rPr>
      <t>*</t>
    </r>
    <r>
      <rPr>
        <sz val="11"/>
        <color theme="1"/>
        <rFont val="Calibri"/>
        <family val="2"/>
        <scheme val="minor"/>
      </rPr>
      <t>Books &amp; Supplies:</t>
    </r>
  </si>
  <si>
    <t>Room &amp; Board:</t>
  </si>
  <si>
    <t>Misc:</t>
  </si>
  <si>
    <t>Financial Aid Info:</t>
  </si>
  <si>
    <t>https://www.virginiawestern.edu/financial-aid/types-of-aid/</t>
  </si>
  <si>
    <t>Estimated Loans:</t>
  </si>
  <si>
    <t xml:space="preserve">https://www.virginiawestern.edu/wp-content/uploads/2021/03/45-Financial-Aid.pdf </t>
  </si>
  <si>
    <t>Graduation Rates:</t>
  </si>
  <si>
    <t>https://nces.ed.gov/collegenavigator/?q=virginia+western+com&amp;s=all&amp;id=233949#retgrad</t>
  </si>
  <si>
    <t>Transfer credit:</t>
  </si>
  <si>
    <t>https://www.virginiawestern.edu/about/legal-and-policies/policies/student-affairs/i-15/</t>
  </si>
  <si>
    <t>Please see catalog/program page for any additional requirements for applicable licensing/certification.</t>
  </si>
  <si>
    <t>Additional financial aid information, including comparisons, can be found in your Student Center in SIS by clicking on "View Financial Aid."  This info will only be available to financial aid applicants, and is subject to change.</t>
  </si>
  <si>
    <t>Room &amp; Board Benefits Payments calculated using standard 16 weeks for fall/spring, and 10 weeks for summer terms.  Amounts will vary if enrolled in non-standard length terms.</t>
  </si>
  <si>
    <r>
      <t xml:space="preserve">Calculations based on Cost of Attendance as of indicated term.  To calculate estimated total program cost, multiply </t>
    </r>
    <r>
      <rPr>
        <b/>
        <sz val="11"/>
        <color theme="1"/>
        <rFont val="Calibri"/>
        <family val="2"/>
        <scheme val="minor"/>
      </rPr>
      <t>Average Costs</t>
    </r>
    <r>
      <rPr>
        <sz val="11"/>
        <color theme="1"/>
        <rFont val="Calibri"/>
        <family val="2"/>
        <scheme val="minor"/>
      </rPr>
      <t xml:space="preserve"> by number of terms to complete program.  Costs may change due to tuition changes.</t>
    </r>
  </si>
  <si>
    <r>
      <rPr>
        <sz val="8"/>
        <color theme="1"/>
        <rFont val="Calibri"/>
        <family val="2"/>
        <scheme val="minor"/>
      </rPr>
      <t>*</t>
    </r>
    <r>
      <rPr>
        <sz val="11"/>
        <color theme="1"/>
        <rFont val="Calibri"/>
        <family val="2"/>
        <scheme val="minor"/>
      </rPr>
      <t>Ch 31 will always pay 100% of required textbooks, and up to $80 for consumable supplies per term.  Ch 33 will pay a maximum of $1000 per academic year.</t>
    </r>
  </si>
  <si>
    <t>Program Name</t>
  </si>
  <si>
    <t>Credits</t>
  </si>
  <si>
    <t>Acad Plan</t>
  </si>
  <si>
    <t>Accounting</t>
  </si>
  <si>
    <t>Administrative Management Technology</t>
  </si>
  <si>
    <t>Air Conditioning &amp; Refrigeration</t>
  </si>
  <si>
    <t>221-903-10</t>
  </si>
  <si>
    <t>AMT: Medical Administrative Management</t>
  </si>
  <si>
    <t>298-03</t>
  </si>
  <si>
    <t>Automotive Analysis &amp; Repair</t>
  </si>
  <si>
    <t>221-909-01</t>
  </si>
  <si>
    <t>Biotechnology</t>
  </si>
  <si>
    <t>221-149-01</t>
  </si>
  <si>
    <t>Building Trades Technology</t>
  </si>
  <si>
    <t>221-989-00</t>
  </si>
  <si>
    <t>Business Communications</t>
  </si>
  <si>
    <t>221-298-21</t>
  </si>
  <si>
    <t>Commercial HVAC</t>
  </si>
  <si>
    <t>221-903-13</t>
  </si>
  <si>
    <t>Computed Tomography Imaging</t>
  </si>
  <si>
    <t>221-172-02</t>
  </si>
  <si>
    <t>Computer Aided Drafting &amp; Design (CAD)</t>
  </si>
  <si>
    <t>221-729-01</t>
  </si>
  <si>
    <t>Construction Management</t>
  </si>
  <si>
    <t>221-917-01</t>
  </si>
  <si>
    <t>Criminal Justice</t>
  </si>
  <si>
    <t>Criminal Justice:  Advanced Foundations</t>
  </si>
  <si>
    <t>221-400-47</t>
  </si>
  <si>
    <t>Criminal Justice:  Foundations</t>
  </si>
  <si>
    <t>221-400-45</t>
  </si>
  <si>
    <t>Culinary Arts</t>
  </si>
  <si>
    <t>Culinary Arts:  Advanced Foodservice</t>
  </si>
  <si>
    <t>221-242-03</t>
  </si>
  <si>
    <t>Culinary Arts:  Baking Specialization</t>
  </si>
  <si>
    <t>242-01</t>
  </si>
  <si>
    <t>Culinary Arts:  Baking and Pastry</t>
  </si>
  <si>
    <t>221-242</t>
  </si>
  <si>
    <t>Culinary Arts:  Cake Production &amp; Decorate</t>
  </si>
  <si>
    <t>221-242-07</t>
  </si>
  <si>
    <t>Culinary Arts:  Intro to Foodservice</t>
  </si>
  <si>
    <t>221-241-02</t>
  </si>
  <si>
    <t>Dental Hygiene</t>
  </si>
  <si>
    <t>Early Childhood Development AAS</t>
  </si>
  <si>
    <t>Early Childhood Development CSC</t>
  </si>
  <si>
    <t>221-636-04</t>
  </si>
  <si>
    <t>Early Childhood Development:  Advanced</t>
  </si>
  <si>
    <t>221-636-10</t>
  </si>
  <si>
    <t>Early Childhood Development:  Infant and Toddler</t>
  </si>
  <si>
    <t>221-636-06</t>
  </si>
  <si>
    <t>Electrical Wiring</t>
  </si>
  <si>
    <t>221-706-01</t>
  </si>
  <si>
    <t>Emergency Medical Technician</t>
  </si>
  <si>
    <t>221-146-01</t>
  </si>
  <si>
    <t>Engineering AS</t>
  </si>
  <si>
    <t>Engineering:  Computer Science</t>
  </si>
  <si>
    <t>831-01</t>
  </si>
  <si>
    <t>Engineering:  Engineering Construction</t>
  </si>
  <si>
    <t>831-02</t>
  </si>
  <si>
    <t>General Studies</t>
  </si>
  <si>
    <t>Health Records Coding</t>
  </si>
  <si>
    <t>221-152-06</t>
  </si>
  <si>
    <t>Horticulture Technology</t>
  </si>
  <si>
    <t>221-335-04</t>
  </si>
  <si>
    <t>Hospitality Management</t>
  </si>
  <si>
    <t>221-775-01</t>
  </si>
  <si>
    <t>HP:  Introduction to Dental Hygiene</t>
  </si>
  <si>
    <t>221-118-01</t>
  </si>
  <si>
    <t>HP:  Introduction to Medical Laboratory Technology</t>
  </si>
  <si>
    <t>221-151-01</t>
  </si>
  <si>
    <t>HP:  Introduction to Nursing</t>
  </si>
  <si>
    <t>221-156-02</t>
  </si>
  <si>
    <t>HP: Introduction to Occupational Therapy Assistant</t>
  </si>
  <si>
    <t>221-126-01</t>
  </si>
  <si>
    <t>HP: Intoduction to Occupational Therapy Assistant - Pediatrics</t>
  </si>
  <si>
    <t>221-126-03</t>
  </si>
  <si>
    <t>HP:  Introduction to Practical Nursing</t>
  </si>
  <si>
    <t>221-157-02</t>
  </si>
  <si>
    <t>HP:  Introduction to PTA</t>
  </si>
  <si>
    <t>221-180-01</t>
  </si>
  <si>
    <t>HP:  Introduction to Radiation Oncology</t>
  </si>
  <si>
    <t>221-112-01</t>
  </si>
  <si>
    <t>HP:  Introduction to Radiography</t>
  </si>
  <si>
    <t>221-172-01</t>
  </si>
  <si>
    <t>HP: Intro to Surgical Technology</t>
  </si>
  <si>
    <t>221-159-01</t>
  </si>
  <si>
    <t>Human Services</t>
  </si>
  <si>
    <t>Human Services:  Advanced Skills</t>
  </si>
  <si>
    <t>221-480-46</t>
  </si>
  <si>
    <t>Human Services:  Foundations</t>
  </si>
  <si>
    <t>221-480-44</t>
  </si>
  <si>
    <t>Information Systems Technology</t>
  </si>
  <si>
    <t>IST:  Cyber Security &amp; Network Administration</t>
  </si>
  <si>
    <t>299-11</t>
  </si>
  <si>
    <t>299-10</t>
  </si>
  <si>
    <t>IT:  CISCO CCNA Networking</t>
  </si>
  <si>
    <t>221-732-12</t>
  </si>
  <si>
    <t>IT:  Cyber Security</t>
  </si>
  <si>
    <t>221-732-09</t>
  </si>
  <si>
    <t>IT:  Information Technology Support Analyst</t>
  </si>
  <si>
    <t>221-299-23</t>
  </si>
  <si>
    <t>IT:  Network and Security Administration</t>
  </si>
  <si>
    <t>221-732-02</t>
  </si>
  <si>
    <t>Legal Office Assisting</t>
  </si>
  <si>
    <t>221-260-01</t>
  </si>
  <si>
    <t>Liberal Arts</t>
  </si>
  <si>
    <t>Liberal Arts: Fine Arts</t>
  </si>
  <si>
    <t>648-01</t>
  </si>
  <si>
    <t>Magnetic Resonance Imaging</t>
  </si>
  <si>
    <t>221-172-04</t>
  </si>
  <si>
    <t>Maintenance Technology</t>
  </si>
  <si>
    <t>221-731-98</t>
  </si>
  <si>
    <t>Management</t>
  </si>
  <si>
    <t>Management:  Entrepreneurship Plus</t>
  </si>
  <si>
    <t>221-212-10</t>
  </si>
  <si>
    <t>Mechatronics:  Advanced Technology in Mechatronics</t>
  </si>
  <si>
    <t>221-706-90</t>
  </si>
  <si>
    <t>736-01</t>
  </si>
  <si>
    <t>736-02</t>
  </si>
  <si>
    <t>Mechatronics:  Technology in Mechatronics</t>
  </si>
  <si>
    <t>221-736-01</t>
  </si>
  <si>
    <t>Medical Billing</t>
  </si>
  <si>
    <t>221-152-03</t>
  </si>
  <si>
    <t>Medical Laboratory Technology</t>
  </si>
  <si>
    <t>Medical Office Specialist</t>
  </si>
  <si>
    <t>221-285-87</t>
  </si>
  <si>
    <t>Medical Office Specialist:  Advanced</t>
  </si>
  <si>
    <t>221-285-91</t>
  </si>
  <si>
    <t>Nursing</t>
  </si>
  <si>
    <t>Paralegal Studies</t>
  </si>
  <si>
    <t>Phlebotomy</t>
  </si>
  <si>
    <t>221-151-02</t>
  </si>
  <si>
    <t>Physical Therapist Assistant</t>
  </si>
  <si>
    <t>Practical Nursing</t>
  </si>
  <si>
    <t>Radiation Oncology</t>
  </si>
  <si>
    <t>Radiography</t>
  </si>
  <si>
    <t>Science</t>
  </si>
  <si>
    <t>Science:  Agriculture</t>
  </si>
  <si>
    <t>880-08</t>
  </si>
  <si>
    <t>Science: Biotechnology</t>
  </si>
  <si>
    <t>880-09</t>
  </si>
  <si>
    <t>880-02</t>
  </si>
  <si>
    <t>Science:  Integrated Environmental Studies</t>
  </si>
  <si>
    <t>880-05</t>
  </si>
  <si>
    <t>Science:  Mathematics</t>
  </si>
  <si>
    <t>880-04</t>
  </si>
  <si>
    <t>Social Sciences</t>
  </si>
  <si>
    <t>Social Sciences:  Education</t>
  </si>
  <si>
    <t>882-01</t>
  </si>
  <si>
    <t>Surgical Technology</t>
  </si>
  <si>
    <t>Visual Design</t>
  </si>
  <si>
    <t>Welding &amp; Metal Processing</t>
  </si>
  <si>
    <t>221-995-47</t>
  </si>
  <si>
    <t>Term</t>
  </si>
  <si>
    <t>Tuition/Payments</t>
  </si>
  <si>
    <t>Out of State</t>
  </si>
  <si>
    <t>In State</t>
  </si>
  <si>
    <t>Spring</t>
  </si>
  <si>
    <t>Summer</t>
  </si>
  <si>
    <t>Chapter</t>
  </si>
  <si>
    <t>Tuition Rates</t>
  </si>
  <si>
    <t>Out of state</t>
  </si>
  <si>
    <t>FT Pay Rate</t>
  </si>
  <si>
    <t>IST:  Data Analytics and Programming Solutions Specialization</t>
  </si>
  <si>
    <t>MSET:  Design Engineering Technology Specialization</t>
  </si>
  <si>
    <t>Mechatronics Systems Engineering Technology (MSET)</t>
  </si>
  <si>
    <t>MSET:  Electrical Engineering Technology Specialization</t>
  </si>
  <si>
    <t>Computer Science</t>
  </si>
  <si>
    <t>Science:  Health Sciences Major</t>
  </si>
  <si>
    <t>Technical Studies (credit requirements will vary by person)</t>
  </si>
  <si>
    <t>Aviation Maintenance Technology</t>
  </si>
  <si>
    <t>Advanced Emergency Medical Technician</t>
  </si>
  <si>
    <t>221-146-08</t>
  </si>
  <si>
    <t>HP: Intro to Paramedic</t>
  </si>
  <si>
    <t>221-146-04</t>
  </si>
  <si>
    <t>John Doe</t>
  </si>
  <si>
    <r>
      <t xml:space="preserve">Instructions: </t>
    </r>
    <r>
      <rPr>
        <sz val="14"/>
        <color theme="1"/>
        <rFont val="Calibri"/>
        <family val="2"/>
        <scheme val="minor"/>
      </rPr>
      <t>Fill out everything highlighted to see what you can expect from your benefits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</si>
</sst>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6" x14ac:knownFonts="1">
    <font>
      <sz val="11"/>
      <color theme="1"/>
      <name val="Calibri"/>
      <family val="2"/>
      <scheme val="minor"/>
    </font>
    <font>
      <u/>
      <sz val="11"/>
      <color theme="10"/>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auto="1"/>
      </top>
      <bottom style="thin">
        <color indexed="64"/>
      </bottom>
      <diagonal/>
    </border>
    <border>
      <left/>
      <right style="thin">
        <color indexed="64"/>
      </right>
      <top/>
      <bottom style="thin">
        <color auto="1"/>
      </bottom>
      <diagonal/>
    </border>
  </borders>
  <cellStyleXfs count="2">
    <xf numFmtId="0" fontId="0" fillId="0" borderId="0"/>
    <xf numFmtId="0" fontId="1" fillId="0" borderId="0" applyNumberFormat="0" applyFill="0" applyBorder="0" applyAlignment="0" applyProtection="0"/>
  </cellStyleXfs>
  <cellXfs count="39">
    <xf numFmtId="0" fontId="0" fillId="0" borderId="0" xfId="0"/>
    <xf numFmtId="0" fontId="0" fillId="0" borderId="1" xfId="0" applyBorder="1"/>
    <xf numFmtId="6" fontId="0" fillId="0" borderId="0" xfId="0" applyNumberFormat="1"/>
    <xf numFmtId="8" fontId="0" fillId="0" borderId="0" xfId="0" applyNumberFormat="1"/>
    <xf numFmtId="8" fontId="0" fillId="0" borderId="1" xfId="0" applyNumberFormat="1" applyBorder="1"/>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2" fillId="0" borderId="0" xfId="0" applyFont="1"/>
    <xf numFmtId="0" fontId="2" fillId="0" borderId="0" xfId="0" applyFont="1" applyAlignment="1">
      <alignment horizontal="center"/>
    </xf>
    <xf numFmtId="0" fontId="0" fillId="0" borderId="1" xfId="0" applyBorder="1" applyProtection="1">
      <protection locked="0"/>
    </xf>
    <xf numFmtId="0" fontId="0" fillId="0" borderId="2" xfId="0" applyBorder="1" applyProtection="1">
      <protection locked="0"/>
    </xf>
    <xf numFmtId="8" fontId="0" fillId="0" borderId="0" xfId="0" applyNumberFormat="1" applyProtection="1">
      <protection locked="0"/>
    </xf>
    <xf numFmtId="6" fontId="0" fillId="0" borderId="0" xfId="0" applyNumberFormat="1" applyProtection="1">
      <protection locked="0"/>
    </xf>
    <xf numFmtId="0" fontId="4" fillId="0" borderId="0" xfId="0" applyFont="1"/>
    <xf numFmtId="0" fontId="4" fillId="0" borderId="1" xfId="0" applyFont="1" applyBorder="1"/>
    <xf numFmtId="4" fontId="0" fillId="0" borderId="0" xfId="0" applyNumberFormat="1"/>
    <xf numFmtId="0" fontId="0" fillId="0" borderId="2" xfId="0" applyBorder="1" applyAlignment="1">
      <alignment horizontal="center"/>
    </xf>
    <xf numFmtId="4" fontId="0" fillId="0" borderId="2" xfId="0" applyNumberFormat="1" applyBorder="1" applyAlignment="1">
      <alignment horizontal="center"/>
    </xf>
    <xf numFmtId="0" fontId="0" fillId="2" borderId="1" xfId="0" applyFill="1" applyBorder="1" applyAlignment="1" applyProtection="1">
      <alignment horizontal="center"/>
      <protection locked="0"/>
    </xf>
    <xf numFmtId="0" fontId="0" fillId="2" borderId="1" xfId="0" applyFill="1" applyBorder="1" applyProtection="1">
      <protection locked="0"/>
    </xf>
    <xf numFmtId="0" fontId="0" fillId="2" borderId="2" xfId="0" applyFill="1" applyBorder="1" applyProtection="1">
      <protection locked="0"/>
    </xf>
    <xf numFmtId="0" fontId="0" fillId="2" borderId="1" xfId="0" applyFill="1" applyBorder="1" applyAlignment="1" applyProtection="1">
      <alignment horizontal="right"/>
      <protection locked="0"/>
    </xf>
    <xf numFmtId="9" fontId="0" fillId="2" borderId="1" xfId="0" applyNumberFormat="1" applyFill="1" applyBorder="1" applyAlignment="1" applyProtection="1">
      <alignment horizontal="right"/>
      <protection locked="0"/>
    </xf>
    <xf numFmtId="0" fontId="0" fillId="2" borderId="3" xfId="0" applyFill="1" applyBorder="1" applyAlignment="1" applyProtection="1">
      <alignment horizontal="center"/>
      <protection locked="0"/>
    </xf>
    <xf numFmtId="0" fontId="4" fillId="0" borderId="1" xfId="0" applyFont="1" applyBorder="1" applyAlignment="1">
      <alignment horizontal="right"/>
    </xf>
    <xf numFmtId="0" fontId="1" fillId="0" borderId="0" xfId="1" applyAlignment="1" applyProtection="1">
      <protection locked="0"/>
    </xf>
    <xf numFmtId="0" fontId="0" fillId="0" borderId="0" xfId="0" applyAlignment="1">
      <alignment wrapText="1"/>
    </xf>
    <xf numFmtId="0" fontId="2" fillId="0" borderId="0" xfId="0" applyFont="1"/>
    <xf numFmtId="0" fontId="0" fillId="0" borderId="0" xfId="0"/>
    <xf numFmtId="164" fontId="0" fillId="0" borderId="2" xfId="0" applyNumberFormat="1" applyBorder="1" applyAlignment="1">
      <alignment horizontal="center"/>
    </xf>
    <xf numFmtId="0" fontId="0" fillId="0" borderId="0" xfId="0" applyProtection="1">
      <protection locked="0"/>
    </xf>
    <xf numFmtId="0" fontId="0" fillId="0" borderId="1" xfId="0" applyBorder="1" applyAlignment="1" applyProtection="1">
      <alignment horizontal="center"/>
      <protection locked="0"/>
    </xf>
    <xf numFmtId="0" fontId="0" fillId="2" borderId="1" xfId="0" applyFill="1" applyBorder="1" applyAlignment="1" applyProtection="1">
      <alignment horizontal="center"/>
      <protection locked="0"/>
    </xf>
    <xf numFmtId="0" fontId="2" fillId="0" borderId="0" xfId="0" applyFont="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irginiawestern.edu/about/legal-and-policies/policies/student-affairs/i-15/" TargetMode="External"/><Relationship Id="rId2" Type="http://schemas.openxmlformats.org/officeDocument/2006/relationships/hyperlink" Target="https://nces.ed.gov/collegenavigator/?q=virginia+western+com&amp;s=all&amp;id=233949" TargetMode="External"/><Relationship Id="rId1" Type="http://schemas.openxmlformats.org/officeDocument/2006/relationships/hyperlink" Target="https://www.virginiawestern.edu/financial-aid/types-of-aid/" TargetMode="External"/><Relationship Id="rId5" Type="http://schemas.openxmlformats.org/officeDocument/2006/relationships/printerSettings" Target="../printerSettings/printerSettings1.bin"/><Relationship Id="rId4" Type="http://schemas.openxmlformats.org/officeDocument/2006/relationships/hyperlink" Target="https://www.virginiawestern.edu/wp-content/uploads/2021/03/45-Financial-Ai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BB4D4-C264-4C6B-A1BC-DCEC5351D292}">
  <dimension ref="A1:J45"/>
  <sheetViews>
    <sheetView tabSelected="1" workbookViewId="0">
      <selection activeCell="O13" sqref="O13"/>
    </sheetView>
  </sheetViews>
  <sheetFormatPr defaultRowHeight="15" x14ac:dyDescent="0.25"/>
  <cols>
    <col min="1" max="1" width="16.85546875" customWidth="1"/>
    <col min="2" max="2" width="13.7109375" bestFit="1" customWidth="1"/>
    <col min="3" max="3" width="9" customWidth="1"/>
    <col min="4" max="4" width="4.28515625" customWidth="1"/>
    <col min="5" max="5" width="5.85546875" customWidth="1"/>
    <col min="6" max="6" width="3.7109375" customWidth="1"/>
    <col min="7" max="7" width="10.5703125" customWidth="1"/>
    <col min="8" max="8" width="11.140625" customWidth="1"/>
    <col min="9" max="9" width="11.5703125" customWidth="1"/>
    <col min="10" max="10" width="15.140625" customWidth="1"/>
  </cols>
  <sheetData>
    <row r="1" spans="1:10" ht="18.75" x14ac:dyDescent="0.3">
      <c r="A1" s="38" t="s">
        <v>211</v>
      </c>
      <c r="B1" s="38"/>
      <c r="C1" s="38"/>
      <c r="D1" s="38"/>
      <c r="E1" s="38"/>
      <c r="F1" s="38"/>
      <c r="G1" s="38"/>
      <c r="H1" s="38"/>
      <c r="I1" s="38"/>
      <c r="J1" s="38"/>
    </row>
    <row r="3" spans="1:10" x14ac:dyDescent="0.25">
      <c r="A3" s="9" t="s">
        <v>0</v>
      </c>
      <c r="B3" s="33" t="s">
        <v>210</v>
      </c>
      <c r="C3" s="33"/>
      <c r="D3" s="33"/>
      <c r="E3" s="33"/>
      <c r="G3" s="9" t="s">
        <v>1</v>
      </c>
      <c r="H3" s="33">
        <v>1234567</v>
      </c>
      <c r="I3" s="33"/>
    </row>
    <row r="5" spans="1:10" x14ac:dyDescent="0.25">
      <c r="A5" s="9" t="s">
        <v>2</v>
      </c>
      <c r="B5" s="34" t="s">
        <v>205</v>
      </c>
      <c r="C5" s="34"/>
      <c r="D5" s="34"/>
      <c r="E5" s="34"/>
      <c r="G5" s="9" t="s">
        <v>4</v>
      </c>
      <c r="H5" s="25" t="s">
        <v>5</v>
      </c>
      <c r="I5" s="20">
        <v>2026</v>
      </c>
    </row>
    <row r="7" spans="1:10" x14ac:dyDescent="0.25">
      <c r="A7" s="29" t="s">
        <v>6</v>
      </c>
      <c r="B7" s="29"/>
      <c r="C7" s="29"/>
      <c r="E7" s="30" t="s">
        <v>7</v>
      </c>
      <c r="F7" s="30"/>
      <c r="G7" s="30"/>
      <c r="H7" s="30"/>
      <c r="I7" s="21">
        <v>0</v>
      </c>
    </row>
    <row r="8" spans="1:10" x14ac:dyDescent="0.25">
      <c r="B8" s="7"/>
      <c r="C8" s="3"/>
      <c r="E8" t="s">
        <v>8</v>
      </c>
      <c r="I8" s="12">
        <f>VLOOKUP(Comparison!B5,'Program Listing'!A2:B93,2,FALSE)</f>
        <v>68</v>
      </c>
    </row>
    <row r="9" spans="1:10" ht="15" customHeight="1" x14ac:dyDescent="0.25">
      <c r="A9" s="7"/>
      <c r="B9" s="7"/>
      <c r="C9" s="3"/>
      <c r="E9" t="s">
        <v>9</v>
      </c>
      <c r="I9" s="22">
        <v>0</v>
      </c>
    </row>
    <row r="10" spans="1:10" x14ac:dyDescent="0.25">
      <c r="A10" s="9" t="s">
        <v>10</v>
      </c>
      <c r="B10" s="6" t="s">
        <v>11</v>
      </c>
      <c r="C10" s="2"/>
      <c r="E10" t="s">
        <v>12</v>
      </c>
      <c r="I10" s="11">
        <f>I7+I8-I9</f>
        <v>68</v>
      </c>
    </row>
    <row r="11" spans="1:10" x14ac:dyDescent="0.25">
      <c r="C11" s="2"/>
    </row>
    <row r="12" spans="1:10" x14ac:dyDescent="0.25">
      <c r="E12" t="s">
        <v>13</v>
      </c>
      <c r="I12" s="4">
        <f>I10*VLOOKUP(B10,Info!A15:B16,2,FALSE)</f>
        <v>13028.8</v>
      </c>
    </row>
    <row r="13" spans="1:10" x14ac:dyDescent="0.25">
      <c r="I13" s="3"/>
    </row>
    <row r="14" spans="1:10" x14ac:dyDescent="0.25">
      <c r="A14" t="s">
        <v>14</v>
      </c>
      <c r="B14" s="10" t="s">
        <v>15</v>
      </c>
      <c r="C14" s="6"/>
      <c r="D14" s="35" t="s">
        <v>16</v>
      </c>
      <c r="E14" s="35"/>
      <c r="F14" s="35"/>
      <c r="G14" s="35"/>
    </row>
    <row r="15" spans="1:10" x14ac:dyDescent="0.25">
      <c r="D15" s="8" t="s">
        <v>17</v>
      </c>
      <c r="E15" s="23">
        <v>30</v>
      </c>
      <c r="F15" s="5" t="s">
        <v>18</v>
      </c>
      <c r="G15" s="24">
        <v>1</v>
      </c>
    </row>
    <row r="16" spans="1:10" x14ac:dyDescent="0.25">
      <c r="A16" t="s">
        <v>19</v>
      </c>
      <c r="B16" s="13">
        <f>12*VLOOKUP(B10,Info!A15:B16,2,FALSE)</f>
        <v>2299.1999999999998</v>
      </c>
      <c r="C16" s="3"/>
      <c r="D16" s="36">
        <f>IF(OR(E15=30,E15=35,E15=1606),0,(Info!B15*12)*G15)</f>
        <v>0</v>
      </c>
      <c r="E16" s="36"/>
      <c r="F16" s="36"/>
      <c r="G16" s="36"/>
    </row>
    <row r="17" spans="1:10" x14ac:dyDescent="0.25">
      <c r="A17" t="s">
        <v>20</v>
      </c>
      <c r="B17" s="14">
        <v>750</v>
      </c>
      <c r="C17" s="2"/>
      <c r="D17" s="31">
        <f>IF(OR(E15=30,E15=35,E15=1606),0,IF(E15=31,750,(IF(E15=33,(41.67*G15*12)))))</f>
        <v>0</v>
      </c>
      <c r="E17" s="31"/>
      <c r="F17" s="31"/>
      <c r="G17" s="31"/>
    </row>
    <row r="18" spans="1:10" x14ac:dyDescent="0.25">
      <c r="A18" t="s">
        <v>21</v>
      </c>
      <c r="B18" s="14">
        <v>3468</v>
      </c>
      <c r="C18" s="2"/>
      <c r="D18" s="31">
        <f>IF(OR(H5="Fall",H5="Spring"),IF(E15=30,(Info!B9*4),IF(E15=35,(Info!B12*4),IF(E15=1606,(Info!B8*4),IF(E15=31,(Info!B10*4),IF(E15=33,((Info!B11*G15)*4)))))),IF(H5="Summer",IF(E15=30,(Info!B9*2.5),IF(E15=35,(Info!B12*2.5),IF(E15=1606,(Info!B8*2.5),IF(E15=31,(Info!B10*2.5),IF(E15=33,((Info!B11*G15)*2.5))))))))</f>
        <v>10072</v>
      </c>
      <c r="E18" s="31"/>
      <c r="F18" s="31"/>
      <c r="G18" s="31"/>
    </row>
    <row r="19" spans="1:10" x14ac:dyDescent="0.25">
      <c r="A19" t="s">
        <v>22</v>
      </c>
      <c r="B19" s="14">
        <v>2043</v>
      </c>
      <c r="C19" s="2"/>
      <c r="D19" s="31">
        <v>0</v>
      </c>
      <c r="E19" s="31"/>
      <c r="F19" s="31"/>
      <c r="G19" s="31"/>
    </row>
    <row r="21" spans="1:10" x14ac:dyDescent="0.25">
      <c r="A21" s="9" t="s">
        <v>23</v>
      </c>
      <c r="B21" s="27" t="s">
        <v>24</v>
      </c>
      <c r="C21" s="27"/>
      <c r="D21" s="27"/>
      <c r="E21" s="27"/>
      <c r="F21" s="27"/>
      <c r="G21" s="27"/>
      <c r="H21" s="27"/>
      <c r="I21" s="27"/>
      <c r="J21" s="27"/>
    </row>
    <row r="22" spans="1:10" x14ac:dyDescent="0.25">
      <c r="A22" s="9" t="s">
        <v>25</v>
      </c>
      <c r="B22" s="27" t="s">
        <v>26</v>
      </c>
      <c r="C22" s="32"/>
      <c r="D22" s="32"/>
      <c r="E22" s="32"/>
      <c r="F22" s="32"/>
      <c r="G22" s="32"/>
      <c r="H22" s="32"/>
      <c r="I22" s="32"/>
      <c r="J22" s="32"/>
    </row>
    <row r="23" spans="1:10" x14ac:dyDescent="0.25">
      <c r="A23" s="9" t="s">
        <v>27</v>
      </c>
      <c r="B23" s="27" t="s">
        <v>28</v>
      </c>
      <c r="C23" s="27"/>
      <c r="D23" s="27"/>
      <c r="E23" s="27"/>
      <c r="F23" s="27"/>
      <c r="G23" s="27"/>
      <c r="H23" s="27"/>
      <c r="I23" s="27"/>
      <c r="J23" s="27"/>
    </row>
    <row r="24" spans="1:10" x14ac:dyDescent="0.25">
      <c r="A24" s="9" t="s">
        <v>29</v>
      </c>
      <c r="B24" s="27" t="s">
        <v>30</v>
      </c>
      <c r="C24" s="27"/>
      <c r="D24" s="27"/>
      <c r="E24" s="27"/>
      <c r="F24" s="27"/>
      <c r="G24" s="27"/>
      <c r="H24" s="27"/>
      <c r="I24" s="27"/>
      <c r="J24" s="27"/>
    </row>
    <row r="26" spans="1:10" x14ac:dyDescent="0.25">
      <c r="A26" s="30" t="s">
        <v>31</v>
      </c>
      <c r="B26" s="30"/>
      <c r="C26" s="30"/>
      <c r="D26" s="30"/>
      <c r="E26" s="30"/>
      <c r="F26" s="30"/>
      <c r="G26" s="30"/>
      <c r="H26" s="30"/>
      <c r="I26" s="30"/>
      <c r="J26" s="30"/>
    </row>
    <row r="28" spans="1:10" x14ac:dyDescent="0.25">
      <c r="A28" s="28" t="s">
        <v>32</v>
      </c>
      <c r="B28" s="28"/>
      <c r="C28" s="28"/>
      <c r="D28" s="28"/>
      <c r="E28" s="28"/>
      <c r="F28" s="28"/>
      <c r="G28" s="28"/>
      <c r="H28" s="28"/>
      <c r="I28" s="28"/>
      <c r="J28" s="28"/>
    </row>
    <row r="29" spans="1:10" x14ac:dyDescent="0.25">
      <c r="A29" s="28"/>
      <c r="B29" s="28"/>
      <c r="C29" s="28"/>
      <c r="D29" s="28"/>
      <c r="E29" s="28"/>
      <c r="F29" s="28"/>
      <c r="G29" s="28"/>
      <c r="H29" s="28"/>
      <c r="I29" s="28"/>
      <c r="J29" s="28"/>
    </row>
    <row r="31" spans="1:10" x14ac:dyDescent="0.25">
      <c r="A31" s="28" t="s">
        <v>33</v>
      </c>
      <c r="B31" s="28"/>
      <c r="C31" s="28"/>
      <c r="D31" s="28"/>
      <c r="E31" s="28"/>
      <c r="F31" s="28"/>
      <c r="G31" s="28"/>
      <c r="H31" s="28"/>
      <c r="I31" s="28"/>
      <c r="J31" s="28"/>
    </row>
    <row r="32" spans="1:10" x14ac:dyDescent="0.25">
      <c r="A32" s="28"/>
      <c r="B32" s="28"/>
      <c r="C32" s="28"/>
      <c r="D32" s="28"/>
      <c r="E32" s="28"/>
      <c r="F32" s="28"/>
      <c r="G32" s="28"/>
      <c r="H32" s="28"/>
      <c r="I32" s="28"/>
      <c r="J32" s="28"/>
    </row>
    <row r="33" spans="1:10" x14ac:dyDescent="0.25">
      <c r="A33" s="7"/>
      <c r="B33" s="7"/>
      <c r="C33" s="7"/>
      <c r="D33" s="7"/>
      <c r="E33" s="7"/>
      <c r="F33" s="7"/>
      <c r="G33" s="7"/>
      <c r="H33" s="7"/>
      <c r="I33" s="7"/>
      <c r="J33" s="7"/>
    </row>
    <row r="34" spans="1:10" ht="30" customHeight="1" x14ac:dyDescent="0.25">
      <c r="A34" s="28" t="s">
        <v>34</v>
      </c>
      <c r="B34" s="28"/>
      <c r="C34" s="28"/>
      <c r="D34" s="28"/>
      <c r="E34" s="28"/>
      <c r="F34" s="28"/>
      <c r="G34" s="28"/>
      <c r="H34" s="28"/>
      <c r="I34" s="28"/>
      <c r="J34" s="28"/>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44" spans="1:10" x14ac:dyDescent="0.25">
      <c r="A44" s="28" t="s">
        <v>35</v>
      </c>
      <c r="B44" s="28"/>
      <c r="C44" s="28"/>
      <c r="D44" s="28"/>
      <c r="E44" s="28"/>
      <c r="F44" s="28"/>
      <c r="G44" s="28"/>
      <c r="H44" s="28"/>
      <c r="I44" s="28"/>
      <c r="J44" s="28"/>
    </row>
    <row r="45" spans="1:10" x14ac:dyDescent="0.25">
      <c r="A45" s="28"/>
      <c r="B45" s="28"/>
      <c r="C45" s="28"/>
      <c r="D45" s="28"/>
      <c r="E45" s="28"/>
      <c r="F45" s="28"/>
      <c r="G45" s="28"/>
      <c r="H45" s="28"/>
      <c r="I45" s="28"/>
      <c r="J45" s="28"/>
    </row>
  </sheetData>
  <mergeCells count="20">
    <mergeCell ref="A1:J1"/>
    <mergeCell ref="B3:E3"/>
    <mergeCell ref="H3:I3"/>
    <mergeCell ref="B5:E5"/>
    <mergeCell ref="D14:G14"/>
    <mergeCell ref="D16:G16"/>
    <mergeCell ref="B23:J23"/>
    <mergeCell ref="B24:J24"/>
    <mergeCell ref="A34:J34"/>
    <mergeCell ref="A44:J45"/>
    <mergeCell ref="A7:C7"/>
    <mergeCell ref="E7:H7"/>
    <mergeCell ref="D17:G17"/>
    <mergeCell ref="D18:G18"/>
    <mergeCell ref="D19:G19"/>
    <mergeCell ref="A31:J32"/>
    <mergeCell ref="A28:J29"/>
    <mergeCell ref="A26:J26"/>
    <mergeCell ref="B21:J21"/>
    <mergeCell ref="B22:J22"/>
  </mergeCells>
  <hyperlinks>
    <hyperlink ref="B21" r:id="rId1" xr:uid="{4A82AB29-F1E3-4C61-AD04-32ED2D2CD37E}"/>
    <hyperlink ref="B23" r:id="rId2" location="retgrad" xr:uid="{2D83F6BD-8264-429B-92E5-3E5D77928F1E}"/>
    <hyperlink ref="B24" r:id="rId3" xr:uid="{97CC3970-E4A5-44D6-929E-C15E4317965F}"/>
    <hyperlink ref="B22" r:id="rId4" xr:uid="{EF3D87B4-9F5F-4E97-821A-9B82BF9137BD}"/>
  </hyperlinks>
  <pageMargins left="0.25" right="0.25" top="0.75" bottom="0.75" header="0.3" footer="0.3"/>
  <pageSetup orientation="portrait" r:id="rId5"/>
  <extLst>
    <ext xmlns:x14="http://schemas.microsoft.com/office/spreadsheetml/2009/9/main" uri="{CCE6A557-97BC-4b89-ADB6-D9C93CAAB3DF}">
      <x14:dataValidations xmlns:xm="http://schemas.microsoft.com/office/excel/2006/main" count="3">
        <x14:dataValidation type="list" allowBlank="1" showErrorMessage="1" errorTitle="Invalid Entry" error="Please choose a term from the list." xr:uid="{3919FF85-672D-479B-AA2D-F926D0B63267}">
          <x14:formula1>
            <xm:f>Info!$A$2:$A$4</xm:f>
          </x14:formula1>
          <xm:sqref>H5</xm:sqref>
        </x14:dataValidation>
        <x14:dataValidation type="list" showInputMessage="1" showErrorMessage="1" errorTitle="Invalid" error="Please select &quot;in state&quot; or &quot;out of state.&quot;" promptTitle="In/Out State" xr:uid="{158C65C2-1633-437D-ADAD-400CD3221B5E}">
          <x14:formula1>
            <xm:f>Info!$A$15:$A$16</xm:f>
          </x14:formula1>
          <xm:sqref>B10</xm:sqref>
        </x14:dataValidation>
        <x14:dataValidation type="list" showErrorMessage="1" errorTitle="Invalid Entry" error="Please select a program from the list." xr:uid="{F990D2D9-C4C9-470C-98ED-8813B76C98FA}">
          <x14:formula1>
            <xm:f>'Program Listing'!$A$2:$A$93</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C193-6ED1-49B1-B50D-D4B29D572CC3}">
  <dimension ref="A1:C96"/>
  <sheetViews>
    <sheetView topLeftCell="A75" workbookViewId="0">
      <selection activeCell="H7" sqref="H7"/>
    </sheetView>
  </sheetViews>
  <sheetFormatPr defaultRowHeight="15" x14ac:dyDescent="0.25"/>
  <cols>
    <col min="1" max="1" width="61.5703125" bestFit="1" customWidth="1"/>
    <col min="3" max="3" width="12.28515625" style="5" bestFit="1" customWidth="1"/>
  </cols>
  <sheetData>
    <row r="1" spans="1:3" s="15" customFormat="1" ht="18.75" x14ac:dyDescent="0.3">
      <c r="A1" s="16" t="s">
        <v>36</v>
      </c>
      <c r="B1" s="16" t="s">
        <v>37</v>
      </c>
      <c r="C1" s="26" t="s">
        <v>38</v>
      </c>
    </row>
    <row r="2" spans="1:3" x14ac:dyDescent="0.25">
      <c r="A2" t="s">
        <v>39</v>
      </c>
      <c r="B2">
        <v>60</v>
      </c>
      <c r="C2" s="5">
        <v>203</v>
      </c>
    </row>
    <row r="3" spans="1:3" x14ac:dyDescent="0.25">
      <c r="A3" t="s">
        <v>40</v>
      </c>
      <c r="B3">
        <v>61</v>
      </c>
      <c r="C3" s="5">
        <v>298</v>
      </c>
    </row>
    <row r="4" spans="1:3" x14ac:dyDescent="0.25">
      <c r="A4" t="s">
        <v>206</v>
      </c>
      <c r="B4">
        <v>24</v>
      </c>
      <c r="C4" s="5" t="s">
        <v>207</v>
      </c>
    </row>
    <row r="5" spans="1:3" x14ac:dyDescent="0.25">
      <c r="A5" t="s">
        <v>41</v>
      </c>
      <c r="B5">
        <v>24</v>
      </c>
      <c r="C5" s="5" t="s">
        <v>42</v>
      </c>
    </row>
    <row r="6" spans="1:3" x14ac:dyDescent="0.25">
      <c r="A6" t="s">
        <v>43</v>
      </c>
      <c r="B6">
        <v>60</v>
      </c>
      <c r="C6" s="5" t="s">
        <v>44</v>
      </c>
    </row>
    <row r="7" spans="1:3" x14ac:dyDescent="0.25">
      <c r="A7" t="s">
        <v>45</v>
      </c>
      <c r="B7">
        <v>17</v>
      </c>
      <c r="C7" s="5" t="s">
        <v>46</v>
      </c>
    </row>
    <row r="8" spans="1:3" x14ac:dyDescent="0.25">
      <c r="A8" t="s">
        <v>205</v>
      </c>
      <c r="B8">
        <v>68</v>
      </c>
      <c r="C8" s="5">
        <v>889</v>
      </c>
    </row>
    <row r="9" spans="1:3" x14ac:dyDescent="0.25">
      <c r="A9" t="s">
        <v>47</v>
      </c>
      <c r="B9">
        <v>19</v>
      </c>
      <c r="C9" s="5" t="s">
        <v>48</v>
      </c>
    </row>
    <row r="10" spans="1:3" x14ac:dyDescent="0.25">
      <c r="A10" t="s">
        <v>49</v>
      </c>
      <c r="B10">
        <v>21</v>
      </c>
      <c r="C10" s="5" t="s">
        <v>50</v>
      </c>
    </row>
    <row r="11" spans="1:3" x14ac:dyDescent="0.25">
      <c r="A11" t="s">
        <v>3</v>
      </c>
      <c r="B11">
        <v>60</v>
      </c>
      <c r="C11" s="5">
        <v>213</v>
      </c>
    </row>
    <row r="12" spans="1:3" x14ac:dyDescent="0.25">
      <c r="A12" t="s">
        <v>51</v>
      </c>
      <c r="B12">
        <v>18</v>
      </c>
      <c r="C12" s="5" t="s">
        <v>52</v>
      </c>
    </row>
    <row r="13" spans="1:3" x14ac:dyDescent="0.25">
      <c r="A13" t="s">
        <v>53</v>
      </c>
      <c r="B13">
        <v>16</v>
      </c>
      <c r="C13" s="5" t="s">
        <v>54</v>
      </c>
    </row>
    <row r="14" spans="1:3" x14ac:dyDescent="0.25">
      <c r="A14" t="s">
        <v>55</v>
      </c>
      <c r="B14">
        <v>9</v>
      </c>
      <c r="C14" s="5" t="s">
        <v>56</v>
      </c>
    </row>
    <row r="15" spans="1:3" x14ac:dyDescent="0.25">
      <c r="A15" t="s">
        <v>57</v>
      </c>
      <c r="B15">
        <v>18</v>
      </c>
      <c r="C15" s="5" t="s">
        <v>58</v>
      </c>
    </row>
    <row r="16" spans="1:3" x14ac:dyDescent="0.25">
      <c r="A16" t="s">
        <v>202</v>
      </c>
      <c r="B16">
        <v>60</v>
      </c>
      <c r="C16" s="5">
        <v>246</v>
      </c>
    </row>
    <row r="17" spans="1:3" x14ac:dyDescent="0.25">
      <c r="A17" t="s">
        <v>59</v>
      </c>
      <c r="B17">
        <v>22</v>
      </c>
      <c r="C17" s="5" t="s">
        <v>60</v>
      </c>
    </row>
    <row r="18" spans="1:3" x14ac:dyDescent="0.25">
      <c r="A18" t="s">
        <v>61</v>
      </c>
      <c r="B18">
        <v>63</v>
      </c>
      <c r="C18" s="5">
        <v>456</v>
      </c>
    </row>
    <row r="19" spans="1:3" x14ac:dyDescent="0.25">
      <c r="A19" t="s">
        <v>62</v>
      </c>
      <c r="B19">
        <v>18</v>
      </c>
      <c r="C19" s="5" t="s">
        <v>63</v>
      </c>
    </row>
    <row r="20" spans="1:3" x14ac:dyDescent="0.25">
      <c r="A20" t="s">
        <v>64</v>
      </c>
      <c r="B20">
        <v>17</v>
      </c>
      <c r="C20" s="5" t="s">
        <v>65</v>
      </c>
    </row>
    <row r="21" spans="1:3" x14ac:dyDescent="0.25">
      <c r="A21" t="s">
        <v>66</v>
      </c>
      <c r="B21">
        <v>66</v>
      </c>
      <c r="C21" s="5">
        <v>242</v>
      </c>
    </row>
    <row r="22" spans="1:3" x14ac:dyDescent="0.25">
      <c r="A22" t="s">
        <v>67</v>
      </c>
      <c r="B22">
        <v>29</v>
      </c>
      <c r="C22" s="5" t="s">
        <v>68</v>
      </c>
    </row>
    <row r="23" spans="1:3" x14ac:dyDescent="0.25">
      <c r="A23" t="s">
        <v>71</v>
      </c>
      <c r="B23">
        <v>27</v>
      </c>
      <c r="C23" s="5" t="s">
        <v>72</v>
      </c>
    </row>
    <row r="24" spans="1:3" x14ac:dyDescent="0.25">
      <c r="A24" t="s">
        <v>69</v>
      </c>
      <c r="B24">
        <v>66</v>
      </c>
      <c r="C24" s="5" t="s">
        <v>70</v>
      </c>
    </row>
    <row r="25" spans="1:3" x14ac:dyDescent="0.25">
      <c r="A25" t="s">
        <v>73</v>
      </c>
      <c r="B25">
        <v>18</v>
      </c>
      <c r="C25" s="5" t="s">
        <v>74</v>
      </c>
    </row>
    <row r="26" spans="1:3" x14ac:dyDescent="0.25">
      <c r="A26" t="s">
        <v>75</v>
      </c>
      <c r="B26">
        <v>17</v>
      </c>
      <c r="C26" s="5" t="s">
        <v>76</v>
      </c>
    </row>
    <row r="27" spans="1:3" x14ac:dyDescent="0.25">
      <c r="A27" t="s">
        <v>77</v>
      </c>
      <c r="B27">
        <v>72</v>
      </c>
      <c r="C27" s="5">
        <v>118</v>
      </c>
    </row>
    <row r="28" spans="1:3" x14ac:dyDescent="0.25">
      <c r="A28" t="s">
        <v>78</v>
      </c>
      <c r="B28">
        <v>63</v>
      </c>
      <c r="C28" s="5">
        <v>636</v>
      </c>
    </row>
    <row r="29" spans="1:3" x14ac:dyDescent="0.25">
      <c r="A29" t="s">
        <v>79</v>
      </c>
      <c r="B29">
        <v>17</v>
      </c>
      <c r="C29" s="5" t="s">
        <v>80</v>
      </c>
    </row>
    <row r="30" spans="1:3" x14ac:dyDescent="0.25">
      <c r="A30" t="s">
        <v>81</v>
      </c>
      <c r="B30">
        <v>29</v>
      </c>
      <c r="C30" s="5" t="s">
        <v>82</v>
      </c>
    </row>
    <row r="31" spans="1:3" x14ac:dyDescent="0.25">
      <c r="A31" t="s">
        <v>83</v>
      </c>
      <c r="B31">
        <v>17</v>
      </c>
      <c r="C31" s="5" t="s">
        <v>84</v>
      </c>
    </row>
    <row r="32" spans="1:3" x14ac:dyDescent="0.25">
      <c r="A32" t="s">
        <v>85</v>
      </c>
      <c r="B32">
        <v>17</v>
      </c>
      <c r="C32" s="5" t="s">
        <v>86</v>
      </c>
    </row>
    <row r="33" spans="1:3" x14ac:dyDescent="0.25">
      <c r="A33" t="s">
        <v>87</v>
      </c>
      <c r="B33">
        <v>17</v>
      </c>
      <c r="C33" s="5" t="s">
        <v>88</v>
      </c>
    </row>
    <row r="34" spans="1:3" x14ac:dyDescent="0.25">
      <c r="A34" t="s">
        <v>89</v>
      </c>
      <c r="B34">
        <v>67</v>
      </c>
      <c r="C34" s="5">
        <v>831</v>
      </c>
    </row>
    <row r="35" spans="1:3" x14ac:dyDescent="0.25">
      <c r="A35" t="s">
        <v>90</v>
      </c>
      <c r="B35">
        <v>69</v>
      </c>
      <c r="C35" s="5" t="s">
        <v>91</v>
      </c>
    </row>
    <row r="36" spans="1:3" x14ac:dyDescent="0.25">
      <c r="A36" t="s">
        <v>92</v>
      </c>
      <c r="B36">
        <v>68</v>
      </c>
      <c r="C36" s="5" t="s">
        <v>93</v>
      </c>
    </row>
    <row r="37" spans="1:3" x14ac:dyDescent="0.25">
      <c r="A37" t="s">
        <v>94</v>
      </c>
      <c r="B37">
        <v>61</v>
      </c>
      <c r="C37" s="5">
        <v>699</v>
      </c>
    </row>
    <row r="38" spans="1:3" x14ac:dyDescent="0.25">
      <c r="A38" t="s">
        <v>95</v>
      </c>
      <c r="B38">
        <v>28</v>
      </c>
      <c r="C38" s="5" t="s">
        <v>96</v>
      </c>
    </row>
    <row r="39" spans="1:3" x14ac:dyDescent="0.25">
      <c r="A39" t="s">
        <v>97</v>
      </c>
      <c r="B39">
        <v>27</v>
      </c>
      <c r="C39" s="5" t="s">
        <v>98</v>
      </c>
    </row>
    <row r="40" spans="1:3" x14ac:dyDescent="0.25">
      <c r="A40" t="s">
        <v>99</v>
      </c>
      <c r="B40">
        <v>17</v>
      </c>
      <c r="C40" s="5" t="s">
        <v>100</v>
      </c>
    </row>
    <row r="41" spans="1:3" x14ac:dyDescent="0.25">
      <c r="A41" t="s">
        <v>101</v>
      </c>
      <c r="B41">
        <v>27</v>
      </c>
      <c r="C41" s="5" t="s">
        <v>102</v>
      </c>
    </row>
    <row r="42" spans="1:3" x14ac:dyDescent="0.25">
      <c r="A42" t="s">
        <v>103</v>
      </c>
      <c r="B42">
        <v>26</v>
      </c>
      <c r="C42" s="5" t="s">
        <v>104</v>
      </c>
    </row>
    <row r="43" spans="1:3" x14ac:dyDescent="0.25">
      <c r="A43" t="s">
        <v>105</v>
      </c>
      <c r="B43">
        <v>26</v>
      </c>
      <c r="C43" s="5" t="s">
        <v>106</v>
      </c>
    </row>
    <row r="44" spans="1:3" x14ac:dyDescent="0.25">
      <c r="A44" t="s">
        <v>111</v>
      </c>
      <c r="B44">
        <v>23</v>
      </c>
      <c r="C44" s="5" t="s">
        <v>112</v>
      </c>
    </row>
    <row r="45" spans="1:3" x14ac:dyDescent="0.25">
      <c r="A45" t="s">
        <v>113</v>
      </c>
      <c r="B45">
        <v>28</v>
      </c>
      <c r="C45" s="5" t="s">
        <v>114</v>
      </c>
    </row>
    <row r="46" spans="1:3" x14ac:dyDescent="0.25">
      <c r="A46" t="s">
        <v>115</v>
      </c>
      <c r="B46">
        <v>27</v>
      </c>
      <c r="C46" s="5" t="s">
        <v>116</v>
      </c>
    </row>
    <row r="47" spans="1:3" x14ac:dyDescent="0.25">
      <c r="A47" t="s">
        <v>117</v>
      </c>
      <c r="B47">
        <v>26</v>
      </c>
      <c r="C47" s="5" t="s">
        <v>118</v>
      </c>
    </row>
    <row r="48" spans="1:3" x14ac:dyDescent="0.25">
      <c r="A48" t="s">
        <v>109</v>
      </c>
      <c r="B48">
        <v>27</v>
      </c>
      <c r="C48" s="5" t="s">
        <v>110</v>
      </c>
    </row>
    <row r="49" spans="1:3" x14ac:dyDescent="0.25">
      <c r="A49" t="s">
        <v>208</v>
      </c>
      <c r="B49">
        <v>28</v>
      </c>
      <c r="C49" s="5" t="s">
        <v>209</v>
      </c>
    </row>
    <row r="50" spans="1:3" x14ac:dyDescent="0.25">
      <c r="A50" t="s">
        <v>119</v>
      </c>
      <c r="B50">
        <v>28</v>
      </c>
      <c r="C50" s="5" t="s">
        <v>120</v>
      </c>
    </row>
    <row r="51" spans="1:3" x14ac:dyDescent="0.25">
      <c r="A51" t="s">
        <v>107</v>
      </c>
      <c r="B51">
        <v>26</v>
      </c>
      <c r="C51" s="5" t="s">
        <v>108</v>
      </c>
    </row>
    <row r="52" spans="1:3" x14ac:dyDescent="0.25">
      <c r="A52" t="s">
        <v>121</v>
      </c>
      <c r="B52">
        <v>63</v>
      </c>
      <c r="C52" s="5">
        <v>480</v>
      </c>
    </row>
    <row r="53" spans="1:3" x14ac:dyDescent="0.25">
      <c r="A53" t="s">
        <v>122</v>
      </c>
      <c r="B53">
        <v>21</v>
      </c>
      <c r="C53" s="5" t="s">
        <v>123</v>
      </c>
    </row>
    <row r="54" spans="1:3" x14ac:dyDescent="0.25">
      <c r="A54" t="s">
        <v>124</v>
      </c>
      <c r="B54">
        <v>17</v>
      </c>
      <c r="C54" s="5" t="s">
        <v>125</v>
      </c>
    </row>
    <row r="55" spans="1:3" x14ac:dyDescent="0.25">
      <c r="A55" t="s">
        <v>126</v>
      </c>
      <c r="B55">
        <v>61</v>
      </c>
      <c r="C55" s="5">
        <v>299</v>
      </c>
    </row>
    <row r="56" spans="1:3" x14ac:dyDescent="0.25">
      <c r="A56" t="s">
        <v>127</v>
      </c>
      <c r="B56">
        <v>64</v>
      </c>
      <c r="C56" s="5" t="s">
        <v>128</v>
      </c>
    </row>
    <row r="57" spans="1:3" x14ac:dyDescent="0.25">
      <c r="A57" t="s">
        <v>198</v>
      </c>
      <c r="B57">
        <v>63</v>
      </c>
      <c r="C57" s="5" t="s">
        <v>129</v>
      </c>
    </row>
    <row r="58" spans="1:3" x14ac:dyDescent="0.25">
      <c r="A58" t="s">
        <v>130</v>
      </c>
      <c r="B58">
        <v>16</v>
      </c>
      <c r="C58" s="5" t="s">
        <v>131</v>
      </c>
    </row>
    <row r="59" spans="1:3" x14ac:dyDescent="0.25">
      <c r="A59" t="s">
        <v>132</v>
      </c>
      <c r="B59">
        <v>26</v>
      </c>
      <c r="C59" s="5" t="s">
        <v>133</v>
      </c>
    </row>
    <row r="60" spans="1:3" x14ac:dyDescent="0.25">
      <c r="A60" t="s">
        <v>134</v>
      </c>
      <c r="B60">
        <v>18</v>
      </c>
      <c r="C60" s="5" t="s">
        <v>135</v>
      </c>
    </row>
    <row r="61" spans="1:3" x14ac:dyDescent="0.25">
      <c r="A61" t="s">
        <v>136</v>
      </c>
      <c r="B61">
        <v>26</v>
      </c>
      <c r="C61" s="5" t="s">
        <v>137</v>
      </c>
    </row>
    <row r="62" spans="1:3" x14ac:dyDescent="0.25">
      <c r="A62" t="s">
        <v>138</v>
      </c>
      <c r="B62">
        <v>17</v>
      </c>
      <c r="C62" s="5" t="s">
        <v>139</v>
      </c>
    </row>
    <row r="63" spans="1:3" x14ac:dyDescent="0.25">
      <c r="A63" t="s">
        <v>140</v>
      </c>
      <c r="B63">
        <v>60</v>
      </c>
      <c r="C63" s="5">
        <v>648</v>
      </c>
    </row>
    <row r="64" spans="1:3" x14ac:dyDescent="0.25">
      <c r="A64" t="s">
        <v>141</v>
      </c>
      <c r="B64">
        <v>60</v>
      </c>
      <c r="C64" s="5" t="s">
        <v>142</v>
      </c>
    </row>
    <row r="65" spans="1:3" x14ac:dyDescent="0.25">
      <c r="A65" t="s">
        <v>143</v>
      </c>
      <c r="B65">
        <v>12</v>
      </c>
      <c r="C65" s="5" t="s">
        <v>144</v>
      </c>
    </row>
    <row r="66" spans="1:3" x14ac:dyDescent="0.25">
      <c r="A66" t="s">
        <v>145</v>
      </c>
      <c r="B66">
        <v>18</v>
      </c>
      <c r="C66" s="5" t="s">
        <v>146</v>
      </c>
    </row>
    <row r="67" spans="1:3" x14ac:dyDescent="0.25">
      <c r="A67" t="s">
        <v>147</v>
      </c>
      <c r="B67">
        <v>62</v>
      </c>
      <c r="C67" s="5">
        <v>212</v>
      </c>
    </row>
    <row r="68" spans="1:3" x14ac:dyDescent="0.25">
      <c r="A68" t="s">
        <v>148</v>
      </c>
      <c r="B68">
        <v>18</v>
      </c>
      <c r="C68" s="5" t="s">
        <v>149</v>
      </c>
    </row>
    <row r="69" spans="1:3" x14ac:dyDescent="0.25">
      <c r="A69" t="s">
        <v>200</v>
      </c>
      <c r="B69">
        <v>68</v>
      </c>
      <c r="C69" s="5">
        <v>736</v>
      </c>
    </row>
    <row r="70" spans="1:3" x14ac:dyDescent="0.25">
      <c r="A70" t="s">
        <v>150</v>
      </c>
      <c r="B70">
        <v>16</v>
      </c>
      <c r="C70" s="5" t="s">
        <v>151</v>
      </c>
    </row>
    <row r="71" spans="1:3" x14ac:dyDescent="0.25">
      <c r="A71" t="s">
        <v>154</v>
      </c>
      <c r="B71">
        <v>18</v>
      </c>
      <c r="C71" s="5" t="s">
        <v>155</v>
      </c>
    </row>
    <row r="72" spans="1:3" x14ac:dyDescent="0.25">
      <c r="A72" t="s">
        <v>156</v>
      </c>
      <c r="B72">
        <v>27</v>
      </c>
      <c r="C72" s="5" t="s">
        <v>157</v>
      </c>
    </row>
    <row r="73" spans="1:3" x14ac:dyDescent="0.25">
      <c r="A73" t="s">
        <v>158</v>
      </c>
      <c r="B73">
        <v>70</v>
      </c>
      <c r="C73" s="5">
        <v>151</v>
      </c>
    </row>
    <row r="74" spans="1:3" x14ac:dyDescent="0.25">
      <c r="A74" t="s">
        <v>159</v>
      </c>
      <c r="B74">
        <v>29</v>
      </c>
      <c r="C74" s="5" t="s">
        <v>160</v>
      </c>
    </row>
    <row r="75" spans="1:3" x14ac:dyDescent="0.25">
      <c r="A75" t="s">
        <v>161</v>
      </c>
      <c r="B75">
        <v>20</v>
      </c>
      <c r="C75" s="5" t="s">
        <v>162</v>
      </c>
    </row>
    <row r="76" spans="1:3" x14ac:dyDescent="0.25">
      <c r="A76" t="s">
        <v>199</v>
      </c>
      <c r="B76">
        <v>69</v>
      </c>
      <c r="C76" s="5" t="s">
        <v>152</v>
      </c>
    </row>
    <row r="77" spans="1:3" x14ac:dyDescent="0.25">
      <c r="A77" t="s">
        <v>201</v>
      </c>
      <c r="B77">
        <v>68</v>
      </c>
      <c r="C77" s="5" t="s">
        <v>153</v>
      </c>
    </row>
    <row r="78" spans="1:3" x14ac:dyDescent="0.25">
      <c r="A78" t="s">
        <v>163</v>
      </c>
      <c r="B78">
        <v>65</v>
      </c>
      <c r="C78" s="5">
        <v>156</v>
      </c>
    </row>
    <row r="79" spans="1:3" x14ac:dyDescent="0.25">
      <c r="A79" t="s">
        <v>164</v>
      </c>
      <c r="B79">
        <v>62</v>
      </c>
      <c r="C79" s="5">
        <v>260</v>
      </c>
    </row>
    <row r="80" spans="1:3" x14ac:dyDescent="0.25">
      <c r="A80" t="s">
        <v>165</v>
      </c>
      <c r="B80">
        <v>16</v>
      </c>
      <c r="C80" s="5" t="s">
        <v>166</v>
      </c>
    </row>
    <row r="81" spans="1:3" x14ac:dyDescent="0.25">
      <c r="A81" t="s">
        <v>167</v>
      </c>
      <c r="B81">
        <v>69</v>
      </c>
      <c r="C81" s="5">
        <v>180</v>
      </c>
    </row>
    <row r="82" spans="1:3" x14ac:dyDescent="0.25">
      <c r="A82" t="s">
        <v>168</v>
      </c>
      <c r="B82">
        <v>48</v>
      </c>
      <c r="C82" s="5">
        <v>157</v>
      </c>
    </row>
    <row r="83" spans="1:3" x14ac:dyDescent="0.25">
      <c r="A83" t="s">
        <v>169</v>
      </c>
      <c r="B83">
        <v>72</v>
      </c>
      <c r="C83" s="5">
        <v>113</v>
      </c>
    </row>
    <row r="84" spans="1:3" x14ac:dyDescent="0.25">
      <c r="A84" t="s">
        <v>170</v>
      </c>
      <c r="B84">
        <v>71</v>
      </c>
      <c r="C84" s="5">
        <v>172</v>
      </c>
    </row>
    <row r="85" spans="1:3" x14ac:dyDescent="0.25">
      <c r="A85" t="s">
        <v>171</v>
      </c>
      <c r="B85">
        <v>62</v>
      </c>
      <c r="C85" s="5">
        <v>880</v>
      </c>
    </row>
    <row r="86" spans="1:3" x14ac:dyDescent="0.25">
      <c r="A86" t="s">
        <v>172</v>
      </c>
      <c r="B86">
        <v>61</v>
      </c>
      <c r="C86" s="5" t="s">
        <v>173</v>
      </c>
    </row>
    <row r="87" spans="1:3" x14ac:dyDescent="0.25">
      <c r="A87" t="s">
        <v>203</v>
      </c>
      <c r="B87">
        <v>62</v>
      </c>
      <c r="C87" s="5" t="s">
        <v>176</v>
      </c>
    </row>
    <row r="88" spans="1:3" x14ac:dyDescent="0.25">
      <c r="A88" t="s">
        <v>177</v>
      </c>
      <c r="B88">
        <v>61</v>
      </c>
      <c r="C88" s="5" t="s">
        <v>178</v>
      </c>
    </row>
    <row r="89" spans="1:3" x14ac:dyDescent="0.25">
      <c r="A89" t="s">
        <v>179</v>
      </c>
      <c r="B89">
        <v>60</v>
      </c>
      <c r="C89" s="5" t="s">
        <v>180</v>
      </c>
    </row>
    <row r="90" spans="1:3" x14ac:dyDescent="0.25">
      <c r="A90" t="s">
        <v>174</v>
      </c>
      <c r="B90">
        <v>63</v>
      </c>
      <c r="C90" s="5" t="s">
        <v>175</v>
      </c>
    </row>
    <row r="91" spans="1:3" x14ac:dyDescent="0.25">
      <c r="A91" t="s">
        <v>181</v>
      </c>
      <c r="B91">
        <v>61</v>
      </c>
      <c r="C91" s="5">
        <v>882</v>
      </c>
    </row>
    <row r="92" spans="1:3" x14ac:dyDescent="0.25">
      <c r="A92" t="s">
        <v>182</v>
      </c>
      <c r="B92">
        <v>61</v>
      </c>
      <c r="C92" s="5" t="s">
        <v>183</v>
      </c>
    </row>
    <row r="93" spans="1:3" x14ac:dyDescent="0.25">
      <c r="A93" t="s">
        <v>184</v>
      </c>
      <c r="B93">
        <v>68</v>
      </c>
      <c r="C93" s="5">
        <v>171</v>
      </c>
    </row>
    <row r="94" spans="1:3" x14ac:dyDescent="0.25">
      <c r="A94" t="s">
        <v>204</v>
      </c>
      <c r="B94">
        <v>60</v>
      </c>
      <c r="C94" s="5">
        <v>718</v>
      </c>
    </row>
    <row r="95" spans="1:3" x14ac:dyDescent="0.25">
      <c r="A95" t="s">
        <v>185</v>
      </c>
      <c r="B95">
        <v>62</v>
      </c>
      <c r="C95" s="5">
        <v>511</v>
      </c>
    </row>
    <row r="96" spans="1:3" x14ac:dyDescent="0.25">
      <c r="A96" t="s">
        <v>186</v>
      </c>
      <c r="B96">
        <v>17</v>
      </c>
      <c r="C96" s="5" t="s">
        <v>187</v>
      </c>
    </row>
  </sheetData>
  <sortState xmlns:xlrd2="http://schemas.microsoft.com/office/spreadsheetml/2017/richdata2" ref="A2:C96">
    <sortCondition ref="A2:A96"/>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C0689-3A8D-45AF-A02F-DE3D4B9733E4}">
  <dimension ref="A1:F24"/>
  <sheetViews>
    <sheetView workbookViewId="0">
      <selection activeCell="B13" sqref="B13"/>
    </sheetView>
  </sheetViews>
  <sheetFormatPr defaultRowHeight="15" x14ac:dyDescent="0.25"/>
  <cols>
    <col min="1" max="1" width="12.5703125" bestFit="1" customWidth="1"/>
    <col min="2" max="2" width="11" bestFit="1" customWidth="1"/>
    <col min="4" max="4" width="7.28515625" bestFit="1" customWidth="1"/>
    <col min="5" max="5" width="11.5703125" style="17" bestFit="1" customWidth="1"/>
    <col min="6" max="6" width="8.140625" style="17" bestFit="1" customWidth="1"/>
  </cols>
  <sheetData>
    <row r="1" spans="1:6" x14ac:dyDescent="0.25">
      <c r="A1" s="1" t="s">
        <v>188</v>
      </c>
      <c r="D1" s="37" t="s">
        <v>189</v>
      </c>
      <c r="E1" s="37"/>
      <c r="F1" s="37"/>
    </row>
    <row r="2" spans="1:6" x14ac:dyDescent="0.25">
      <c r="A2" t="s">
        <v>5</v>
      </c>
      <c r="D2" s="18" t="s">
        <v>37</v>
      </c>
      <c r="E2" s="18" t="s">
        <v>190</v>
      </c>
      <c r="F2" s="19" t="s">
        <v>191</v>
      </c>
    </row>
    <row r="3" spans="1:6" x14ac:dyDescent="0.25">
      <c r="A3" t="s">
        <v>192</v>
      </c>
      <c r="D3" s="6">
        <v>1</v>
      </c>
      <c r="E3" s="17">
        <f t="shared" ref="E3:E24" si="0">D3*$B$16</f>
        <v>408.7</v>
      </c>
      <c r="F3" s="17">
        <f t="shared" ref="F3:F24" si="1">D3*$B$15</f>
        <v>191.6</v>
      </c>
    </row>
    <row r="4" spans="1:6" x14ac:dyDescent="0.25">
      <c r="A4" t="s">
        <v>193</v>
      </c>
      <c r="D4" s="6">
        <v>2</v>
      </c>
      <c r="E4" s="17">
        <f t="shared" si="0"/>
        <v>817.4</v>
      </c>
      <c r="F4" s="17">
        <f t="shared" si="1"/>
        <v>383.2</v>
      </c>
    </row>
    <row r="5" spans="1:6" x14ac:dyDescent="0.25">
      <c r="D5" s="6">
        <v>3</v>
      </c>
      <c r="E5" s="17">
        <f t="shared" si="0"/>
        <v>1226.0999999999999</v>
      </c>
      <c r="F5" s="17">
        <f t="shared" si="1"/>
        <v>574.79999999999995</v>
      </c>
    </row>
    <row r="6" spans="1:6" x14ac:dyDescent="0.25">
      <c r="D6" s="6">
        <v>4</v>
      </c>
      <c r="E6" s="17">
        <f t="shared" si="0"/>
        <v>1634.8</v>
      </c>
      <c r="F6" s="17">
        <f t="shared" si="1"/>
        <v>766.4</v>
      </c>
    </row>
    <row r="7" spans="1:6" x14ac:dyDescent="0.25">
      <c r="A7" s="1" t="s">
        <v>194</v>
      </c>
      <c r="B7" s="1" t="s">
        <v>197</v>
      </c>
      <c r="D7" s="6">
        <v>5</v>
      </c>
      <c r="E7" s="17">
        <f t="shared" si="0"/>
        <v>2043.5</v>
      </c>
      <c r="F7" s="17">
        <f t="shared" si="1"/>
        <v>958</v>
      </c>
    </row>
    <row r="8" spans="1:6" x14ac:dyDescent="0.25">
      <c r="A8">
        <v>1606</v>
      </c>
      <c r="B8">
        <v>493</v>
      </c>
      <c r="D8" s="6">
        <v>6</v>
      </c>
      <c r="E8" s="17">
        <f t="shared" si="0"/>
        <v>2452.1999999999998</v>
      </c>
      <c r="F8" s="17">
        <f t="shared" si="1"/>
        <v>1149.5999999999999</v>
      </c>
    </row>
    <row r="9" spans="1:6" x14ac:dyDescent="0.25">
      <c r="A9">
        <v>30</v>
      </c>
      <c r="B9">
        <v>2518</v>
      </c>
      <c r="D9" s="6">
        <v>7</v>
      </c>
      <c r="E9" s="17">
        <f t="shared" si="0"/>
        <v>2860.9</v>
      </c>
      <c r="F9" s="17">
        <f t="shared" si="1"/>
        <v>1341.2</v>
      </c>
    </row>
    <row r="10" spans="1:6" x14ac:dyDescent="0.25">
      <c r="A10">
        <v>31</v>
      </c>
      <c r="B10">
        <v>1842</v>
      </c>
      <c r="D10" s="6">
        <v>8</v>
      </c>
      <c r="E10" s="17">
        <f t="shared" si="0"/>
        <v>3269.6</v>
      </c>
      <c r="F10" s="17">
        <f t="shared" si="1"/>
        <v>1532.8</v>
      </c>
    </row>
    <row r="11" spans="1:6" x14ac:dyDescent="0.25">
      <c r="A11">
        <v>33</v>
      </c>
      <c r="B11">
        <v>1842</v>
      </c>
      <c r="D11" s="6">
        <v>9</v>
      </c>
      <c r="E11" s="17">
        <f t="shared" si="0"/>
        <v>3678.2999999999997</v>
      </c>
      <c r="F11" s="17">
        <f t="shared" si="1"/>
        <v>1724.3999999999999</v>
      </c>
    </row>
    <row r="12" spans="1:6" x14ac:dyDescent="0.25">
      <c r="A12">
        <v>35</v>
      </c>
      <c r="B12">
        <v>1574</v>
      </c>
      <c r="D12" s="6">
        <v>10</v>
      </c>
      <c r="E12" s="17">
        <f t="shared" si="0"/>
        <v>4087</v>
      </c>
      <c r="F12" s="17">
        <f t="shared" si="1"/>
        <v>1916</v>
      </c>
    </row>
    <row r="13" spans="1:6" x14ac:dyDescent="0.25">
      <c r="D13" s="6">
        <v>11</v>
      </c>
      <c r="E13" s="17">
        <f t="shared" si="0"/>
        <v>4495.7</v>
      </c>
      <c r="F13" s="17">
        <f t="shared" si="1"/>
        <v>2107.6</v>
      </c>
    </row>
    <row r="14" spans="1:6" x14ac:dyDescent="0.25">
      <c r="A14" s="37" t="s">
        <v>195</v>
      </c>
      <c r="B14" s="37"/>
      <c r="D14" s="6">
        <v>12</v>
      </c>
      <c r="E14" s="17">
        <f t="shared" si="0"/>
        <v>4904.3999999999996</v>
      </c>
      <c r="F14" s="17">
        <f t="shared" si="1"/>
        <v>2299.1999999999998</v>
      </c>
    </row>
    <row r="15" spans="1:6" x14ac:dyDescent="0.25">
      <c r="A15" t="s">
        <v>11</v>
      </c>
      <c r="B15">
        <v>191.6</v>
      </c>
      <c r="D15" s="6">
        <v>13</v>
      </c>
      <c r="E15" s="17">
        <f t="shared" si="0"/>
        <v>5313.0999999999995</v>
      </c>
      <c r="F15" s="17">
        <f t="shared" si="1"/>
        <v>2490.7999999999997</v>
      </c>
    </row>
    <row r="16" spans="1:6" x14ac:dyDescent="0.25">
      <c r="A16" t="s">
        <v>196</v>
      </c>
      <c r="B16">
        <v>408.7</v>
      </c>
      <c r="D16" s="6">
        <v>14</v>
      </c>
      <c r="E16" s="17">
        <f t="shared" si="0"/>
        <v>5721.8</v>
      </c>
      <c r="F16" s="17">
        <f t="shared" si="1"/>
        <v>2682.4</v>
      </c>
    </row>
    <row r="17" spans="4:6" x14ac:dyDescent="0.25">
      <c r="D17" s="6">
        <v>15</v>
      </c>
      <c r="E17" s="17">
        <f t="shared" si="0"/>
        <v>6130.5</v>
      </c>
      <c r="F17" s="17">
        <f t="shared" si="1"/>
        <v>2874</v>
      </c>
    </row>
    <row r="18" spans="4:6" x14ac:dyDescent="0.25">
      <c r="D18" s="6">
        <v>16</v>
      </c>
      <c r="E18" s="17">
        <f t="shared" si="0"/>
        <v>6539.2</v>
      </c>
      <c r="F18" s="17">
        <f t="shared" si="1"/>
        <v>3065.6</v>
      </c>
    </row>
    <row r="19" spans="4:6" x14ac:dyDescent="0.25">
      <c r="D19" s="6">
        <v>17</v>
      </c>
      <c r="E19" s="17">
        <f t="shared" si="0"/>
        <v>6947.9</v>
      </c>
      <c r="F19" s="17">
        <f t="shared" si="1"/>
        <v>3257.2</v>
      </c>
    </row>
    <row r="20" spans="4:6" x14ac:dyDescent="0.25">
      <c r="D20" s="6">
        <v>18</v>
      </c>
      <c r="E20" s="17">
        <f t="shared" si="0"/>
        <v>7356.5999999999995</v>
      </c>
      <c r="F20" s="17">
        <f t="shared" si="1"/>
        <v>3448.7999999999997</v>
      </c>
    </row>
    <row r="21" spans="4:6" x14ac:dyDescent="0.25">
      <c r="D21" s="6">
        <v>19</v>
      </c>
      <c r="E21" s="17">
        <f t="shared" si="0"/>
        <v>7765.3</v>
      </c>
      <c r="F21" s="17">
        <f t="shared" si="1"/>
        <v>3640.4</v>
      </c>
    </row>
    <row r="22" spans="4:6" x14ac:dyDescent="0.25">
      <c r="D22" s="6">
        <v>20</v>
      </c>
      <c r="E22" s="17">
        <f t="shared" si="0"/>
        <v>8174</v>
      </c>
      <c r="F22" s="17">
        <f t="shared" si="1"/>
        <v>3832</v>
      </c>
    </row>
    <row r="23" spans="4:6" x14ac:dyDescent="0.25">
      <c r="D23" s="6">
        <v>21</v>
      </c>
      <c r="E23" s="17">
        <f t="shared" si="0"/>
        <v>8582.6999999999989</v>
      </c>
      <c r="F23" s="17">
        <f t="shared" si="1"/>
        <v>4023.6</v>
      </c>
    </row>
    <row r="24" spans="4:6" x14ac:dyDescent="0.25">
      <c r="D24" s="6">
        <v>22</v>
      </c>
      <c r="E24" s="17">
        <f t="shared" si="0"/>
        <v>8991.4</v>
      </c>
      <c r="F24" s="17">
        <f t="shared" si="1"/>
        <v>4215.2</v>
      </c>
    </row>
  </sheetData>
  <mergeCells count="2">
    <mergeCell ref="A14:B14"/>
    <mergeCell ref="D1:F1"/>
  </mergeCells>
  <pageMargins left="0.7" right="0.7" top="0.75" bottom="0.75" header="0.3" footer="0.3"/>
  <pageSetup orientation="portrait" r:id="rId1"/>
</worksheet>
</file>

<file path=docMetadata/LabelInfo.xml><?xml version="1.0" encoding="utf-8"?>
<clbl:labelList xmlns:clbl="http://schemas.microsoft.com/office/2020/mipLabelMetadata">
  <clbl:label id="{96ec54f0-2b62-4a91-beb0-3bc6e2c6dbb7}" enabled="1" method="Privileged" siteId="{c5b90a43-3b0c-420d-810f-26a8f7f351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Comparison</vt:lpstr>
      <vt:lpstr>Program Listing</vt:lpstr>
      <vt:lpstr>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Hilts</dc:creator>
  <cp:keywords/>
  <dc:description/>
  <cp:lastModifiedBy>Brandon M. Snead</cp:lastModifiedBy>
  <cp:revision/>
  <cp:lastPrinted>2026-06-23T13:31:38Z</cp:lastPrinted>
  <dcterms:created xsi:type="dcterms:W3CDTF">2021-06-16T20:11:56Z</dcterms:created>
  <dcterms:modified xsi:type="dcterms:W3CDTF">2026-06-23T16:21:18Z</dcterms:modified>
  <cp:category/>
  <cp:contentStatus/>
</cp:coreProperties>
</file>