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J:\Data Requests\Fact Book\2024-25\Retention\"/>
    </mc:Choice>
  </mc:AlternateContent>
  <xr:revisionPtr revIDLastSave="0" documentId="13_ncr:1_{22C907D8-62C5-409A-9CEA-3C4409501B31}" xr6:coauthVersionLast="47" xr6:coauthVersionMax="47" xr10:uidLastSave="{00000000-0000-0000-0000-000000000000}"/>
  <bookViews>
    <workbookView xWindow="15435" yWindow="-16470" windowWidth="29040" windowHeight="15720" xr2:uid="{88C0729B-967E-4335-BBFA-3DEF87767E61}"/>
  </bookViews>
  <sheets>
    <sheet name="Overall Fall-to-Spr Retention" sheetId="2" r:id="rId1"/>
    <sheet name="Fall-to-Spr Retention Progra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3" l="1"/>
  <c r="I44" i="3"/>
  <c r="J44" i="3" s="1"/>
  <c r="H44" i="3"/>
  <c r="F44" i="3"/>
  <c r="K43" i="3"/>
  <c r="I43" i="3"/>
  <c r="J43" i="3" s="1"/>
  <c r="H43" i="3"/>
  <c r="F43" i="3"/>
  <c r="K42" i="3"/>
  <c r="I42" i="3"/>
  <c r="J42" i="3" s="1"/>
  <c r="H42" i="3"/>
  <c r="F42" i="3"/>
  <c r="K41" i="3"/>
  <c r="I41" i="3"/>
  <c r="J41" i="3" s="1"/>
  <c r="H41" i="3"/>
  <c r="F41" i="3"/>
  <c r="K40" i="3"/>
  <c r="I40" i="3"/>
  <c r="J40" i="3" s="1"/>
  <c r="H40" i="3"/>
  <c r="F40" i="3"/>
  <c r="K39" i="3"/>
  <c r="I39" i="3"/>
  <c r="J39" i="3" s="1"/>
  <c r="H39" i="3"/>
  <c r="F39" i="3"/>
  <c r="K38" i="3"/>
  <c r="I38" i="3"/>
  <c r="J38" i="3" s="1"/>
  <c r="H38" i="3"/>
  <c r="F38" i="3"/>
  <c r="K37" i="3"/>
  <c r="I37" i="3"/>
  <c r="J37" i="3" s="1"/>
  <c r="H37" i="3"/>
  <c r="F37" i="3"/>
  <c r="K36" i="3"/>
  <c r="I36" i="3"/>
  <c r="J36" i="3" s="1"/>
  <c r="H36" i="3"/>
  <c r="F36" i="3"/>
  <c r="K35" i="3"/>
  <c r="I35" i="3"/>
  <c r="J35" i="3" s="1"/>
  <c r="H35" i="3"/>
  <c r="F35" i="3"/>
  <c r="K34" i="3"/>
  <c r="I34" i="3"/>
  <c r="J34" i="3" s="1"/>
  <c r="H34" i="3"/>
  <c r="F34" i="3"/>
  <c r="K33" i="3"/>
  <c r="I33" i="3"/>
  <c r="J33" i="3" s="1"/>
  <c r="H33" i="3"/>
  <c r="F33" i="3"/>
  <c r="K32" i="3"/>
  <c r="I32" i="3"/>
  <c r="J32" i="3" s="1"/>
  <c r="H32" i="3"/>
  <c r="F32" i="3"/>
  <c r="K31" i="3"/>
  <c r="I31" i="3"/>
  <c r="J31" i="3" s="1"/>
  <c r="H31" i="3"/>
  <c r="F31" i="3"/>
  <c r="K30" i="3"/>
  <c r="I30" i="3"/>
  <c r="J30" i="3" s="1"/>
  <c r="H30" i="3"/>
  <c r="F30" i="3"/>
  <c r="K28" i="2"/>
  <c r="I33" i="2"/>
  <c r="I32" i="2"/>
  <c r="I31" i="2"/>
  <c r="I30" i="2"/>
  <c r="I29" i="2"/>
  <c r="I28" i="2"/>
  <c r="D33" i="2" l="1"/>
  <c r="J28" i="2"/>
  <c r="K32" i="2"/>
  <c r="K31" i="2"/>
  <c r="K30" i="2"/>
  <c r="K29" i="2"/>
  <c r="J32" i="2"/>
  <c r="J31" i="2"/>
  <c r="J30" i="2"/>
  <c r="J29" i="2"/>
  <c r="H32" i="2"/>
  <c r="H31" i="2"/>
  <c r="H30" i="2"/>
  <c r="H29" i="2"/>
  <c r="H28" i="2"/>
  <c r="F30" i="2"/>
  <c r="F32" i="2"/>
  <c r="F31" i="2"/>
  <c r="F29" i="2"/>
  <c r="F28" i="2"/>
  <c r="H33" i="2" l="1"/>
  <c r="F33" i="2"/>
  <c r="K33" i="2"/>
  <c r="J33" i="2"/>
</calcChain>
</file>

<file path=xl/sharedStrings.xml><?xml version="1.0" encoding="utf-8"?>
<sst xmlns="http://schemas.openxmlformats.org/spreadsheetml/2006/main" count="80" uniqueCount="34">
  <si>
    <t>Fall 2019 - 
Fall 2020</t>
  </si>
  <si>
    <t>Fall 2020 - 
Fall 2021</t>
  </si>
  <si>
    <t>Fall 2021 - 
Fall 2022</t>
  </si>
  <si>
    <t>Fall 2022 - 
Fall 2023</t>
  </si>
  <si>
    <t>Fall 2018 - 
Fall 2019</t>
  </si>
  <si>
    <t>Fall 2020</t>
  </si>
  <si>
    <t>Fall 2021</t>
  </si>
  <si>
    <t>Fall 2022</t>
  </si>
  <si>
    <t>Fall 2023</t>
  </si>
  <si>
    <t>N</t>
  </si>
  <si>
    <t>n</t>
  </si>
  <si>
    <t>%</t>
  </si>
  <si>
    <t>Cohort</t>
  </si>
  <si>
    <t>5-Year Average</t>
  </si>
  <si>
    <t>Retention Rate**</t>
  </si>
  <si>
    <t>Retention Rate</t>
  </si>
  <si>
    <t>* Student may or may not be enrolled in the same program as original Fall semester.</t>
  </si>
  <si>
    <t>Program-Placed</t>
  </si>
  <si>
    <t>** Retention Rate is intended to determine the percent of students that return to Virginia Western to continue their education; therefore, students who graduated have been excluded from this calculation.</t>
  </si>
  <si>
    <t>Overall Retention Rate</t>
  </si>
  <si>
    <t>Program-Placed Retention Rate</t>
  </si>
  <si>
    <t>Non Program-Placed Retention Rate</t>
  </si>
  <si>
    <t>^ "Non program-placed" includes personal satisfaction, transient, and dual enrollment students (Academic Plan code &lt; 100)</t>
  </si>
  <si>
    <t>Non Program-Placed^</t>
  </si>
  <si>
    <t>~ Based on a student's program status as of the initial Fall semester</t>
  </si>
  <si>
    <t>Virginia Western Fall-to-Spring Retention Summary by Program-Placed Status~</t>
  </si>
  <si>
    <t>Virginia Western Overall Fall-to-Spring Retention Summary</t>
  </si>
  <si>
    <t>The table below shows fall to spring retention for the past five years.</t>
  </si>
  <si>
    <t>Graduated Prior to Subsequent Spring</t>
  </si>
  <si>
    <t>Enrolled at VWCC Subsequent Spring*</t>
  </si>
  <si>
    <t>Graduated or Enrolled by Subsequent Spring</t>
  </si>
  <si>
    <t>Data: VCCS Master Files, VWIR_GRADS, 7/16/25</t>
  </si>
  <si>
    <t>Fall 2024</t>
  </si>
  <si>
    <t>The table below shows fall to spring retention for the past five years broken down by program-placed and non program-placed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</si>
</sst>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67">
    <xf numFmtId="0" fontId="0" fillId="0" borderId="0" xfId="0"/>
    <xf numFmtId="0" fontId="2" fillId="2" borderId="0" xfId="2" applyAlignment="1">
      <alignment horizontal="center"/>
    </xf>
    <xf numFmtId="9" fontId="2" fillId="2" borderId="0" xfId="2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/>
    <xf numFmtId="9" fontId="2" fillId="0" borderId="0" xfId="1" applyFont="1"/>
    <xf numFmtId="9" fontId="0" fillId="0" borderId="0" xfId="1" applyFont="1"/>
    <xf numFmtId="0" fontId="2" fillId="0" borderId="0" xfId="0" applyFont="1" applyAlignment="1">
      <alignment horizontal="center" vertical="center"/>
    </xf>
    <xf numFmtId="9" fontId="2" fillId="0" borderId="0" xfId="1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3" fontId="5" fillId="4" borderId="8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9" fontId="5" fillId="4" borderId="4" xfId="1" applyFont="1" applyFill="1" applyBorder="1" applyAlignment="1">
      <alignment horizontal="center" vertical="center"/>
    </xf>
    <xf numFmtId="9" fontId="5" fillId="4" borderId="11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9" fontId="5" fillId="0" borderId="4" xfId="1" applyFont="1" applyBorder="1" applyAlignment="1">
      <alignment horizontal="center" vertical="center"/>
    </xf>
    <xf numFmtId="9" fontId="5" fillId="0" borderId="11" xfId="1" applyFont="1" applyBorder="1" applyAlignment="1">
      <alignment horizontal="center" vertical="center"/>
    </xf>
    <xf numFmtId="0" fontId="7" fillId="3" borderId="5" xfId="3" applyFont="1" applyBorder="1" applyAlignment="1">
      <alignment horizontal="center" vertical="center"/>
    </xf>
    <xf numFmtId="3" fontId="7" fillId="3" borderId="9" xfId="3" applyNumberFormat="1" applyFont="1" applyBorder="1" applyAlignment="1">
      <alignment horizontal="center" vertical="center"/>
    </xf>
    <xf numFmtId="3" fontId="7" fillId="3" borderId="5" xfId="3" applyNumberFormat="1" applyFont="1" applyBorder="1" applyAlignment="1">
      <alignment horizontal="center" vertical="center"/>
    </xf>
    <xf numFmtId="9" fontId="7" fillId="3" borderId="6" xfId="3" applyNumberFormat="1" applyFont="1" applyBorder="1" applyAlignment="1">
      <alignment horizontal="center" vertical="center"/>
    </xf>
    <xf numFmtId="9" fontId="7" fillId="3" borderId="12" xfId="3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9" fontId="9" fillId="0" borderId="0" xfId="1" applyFont="1"/>
    <xf numFmtId="0" fontId="9" fillId="0" borderId="0" xfId="0" applyFont="1" applyAlignment="1">
      <alignment horizontal="center" vertical="center"/>
    </xf>
    <xf numFmtId="9" fontId="9" fillId="0" borderId="0" xfId="1" applyFont="1" applyFill="1" applyBorder="1"/>
    <xf numFmtId="0" fontId="6" fillId="6" borderId="1" xfId="2" applyFont="1" applyFill="1" applyBorder="1" applyAlignment="1">
      <alignment horizontal="center" vertical="center"/>
    </xf>
    <xf numFmtId="0" fontId="6" fillId="6" borderId="7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 wrapText="1"/>
    </xf>
    <xf numFmtId="0" fontId="6" fillId="6" borderId="10" xfId="2" applyFont="1" applyFill="1" applyBorder="1" applyAlignment="1">
      <alignment horizontal="center" vertical="center" wrapText="1"/>
    </xf>
    <xf numFmtId="0" fontId="6" fillId="6" borderId="3" xfId="2" applyFont="1" applyFill="1" applyBorder="1" applyAlignment="1">
      <alignment horizontal="center" vertical="center"/>
    </xf>
    <xf numFmtId="0" fontId="6" fillId="6" borderId="8" xfId="2" applyFont="1" applyFill="1" applyBorder="1" applyAlignment="1">
      <alignment horizontal="center" vertical="center"/>
    </xf>
    <xf numFmtId="0" fontId="6" fillId="6" borderId="3" xfId="2" applyFont="1" applyFill="1" applyBorder="1" applyAlignment="1">
      <alignment horizontal="center" vertical="center" wrapText="1"/>
    </xf>
    <xf numFmtId="0" fontId="6" fillId="6" borderId="4" xfId="2" applyFont="1" applyFill="1" applyBorder="1" applyAlignment="1">
      <alignment horizontal="center" vertical="center" wrapText="1"/>
    </xf>
    <xf numFmtId="0" fontId="6" fillId="6" borderId="11" xfId="2" applyFont="1" applyFill="1" applyBorder="1" applyAlignment="1">
      <alignment horizontal="center" vertic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4" borderId="3" xfId="0" applyFont="1" applyFill="1" applyBorder="1" applyAlignment="1">
      <alignment horizontal="left" vertical="center"/>
    </xf>
    <xf numFmtId="3" fontId="7" fillId="4" borderId="8" xfId="0" applyNumberFormat="1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9" fontId="7" fillId="4" borderId="4" xfId="1" applyFont="1" applyFill="1" applyBorder="1" applyAlignment="1">
      <alignment horizontal="center" vertical="center"/>
    </xf>
    <xf numFmtId="9" fontId="7" fillId="4" borderId="11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9" fontId="5" fillId="0" borderId="4" xfId="1" applyFont="1" applyFill="1" applyBorder="1" applyAlignment="1">
      <alignment horizontal="center" vertical="center"/>
    </xf>
    <xf numFmtId="9" fontId="5" fillId="0" borderId="11" xfId="1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9" fontId="5" fillId="5" borderId="4" xfId="1" applyFont="1" applyFill="1" applyBorder="1" applyAlignment="1">
      <alignment horizontal="center" vertical="center"/>
    </xf>
    <xf numFmtId="9" fontId="5" fillId="5" borderId="11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3" fontId="5" fillId="0" borderId="9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9" fontId="5" fillId="0" borderId="6" xfId="1" applyFont="1" applyFill="1" applyBorder="1" applyAlignment="1">
      <alignment horizontal="center" vertical="center"/>
    </xf>
    <xf numFmtId="9" fontId="5" fillId="0" borderId="12" xfId="1" applyFont="1" applyFill="1" applyBorder="1" applyAlignment="1">
      <alignment horizontal="center" vertical="center"/>
    </xf>
  </cellXfs>
  <cellStyles count="4">
    <cellStyle name="40% - Accent1" xfId="3" builtinId="31"/>
    <cellStyle name="Accent1" xfId="2" builtinId="29"/>
    <cellStyle name="Normal" xfId="0" builtinId="0"/>
    <cellStyle name="Percent" xfId="1" builtinId="5"/>
  </cellStyles>
  <dxfs count="5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Fall-to-Spring</a:t>
            </a:r>
            <a:r>
              <a:rPr lang="en-US" sz="1400" baseline="0"/>
              <a:t> Retention Rate**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 Fall-to-Spr Retention'!$C$28:$C$32</c:f>
              <c:strCache>
                <c:ptCount val="5"/>
                <c:pt idx="0">
                  <c:v>Fall 2020</c:v>
                </c:pt>
                <c:pt idx="1">
                  <c:v>Fall 2021</c:v>
                </c:pt>
                <c:pt idx="2">
                  <c:v>Fall 2022</c:v>
                </c:pt>
                <c:pt idx="3">
                  <c:v>Fall 2023</c:v>
                </c:pt>
                <c:pt idx="4">
                  <c:v>Fall 2024</c:v>
                </c:pt>
              </c:strCache>
            </c:strRef>
          </c:cat>
          <c:val>
            <c:numRef>
              <c:f>'Overall Fall-to-Spr Retention'!$K$28:$K$32</c:f>
              <c:numCache>
                <c:formatCode>0%</c:formatCode>
                <c:ptCount val="5"/>
                <c:pt idx="0">
                  <c:v>0.74017032071027355</c:v>
                </c:pt>
                <c:pt idx="1">
                  <c:v>0.71754874651810585</c:v>
                </c:pt>
                <c:pt idx="2">
                  <c:v>0.704984204984205</c:v>
                </c:pt>
                <c:pt idx="3">
                  <c:v>0.7219413549039434</c:v>
                </c:pt>
                <c:pt idx="4">
                  <c:v>0.72770648239552482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72-47C4-AB3F-C2ED04D9D8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41522031"/>
        <c:axId val="6415191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'Overall Fall-to-Spr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'Overall Fall-to-Spr Retention'!$D$28:$D$32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5738</c:v>
                      </c:pt>
                      <c:pt idx="1">
                        <c:v>5625</c:v>
                      </c:pt>
                      <c:pt idx="2">
                        <c:v>5860</c:v>
                      </c:pt>
                      <c:pt idx="3">
                        <c:v>6170</c:v>
                      </c:pt>
                      <c:pt idx="4">
                        <c:v>6332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850-4CC4-808E-72349FBA5D8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'Overall Fall-to-Spr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'Overall Fall-to-Spr Retention'!$E$28:$E$32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219</c:v>
                      </c:pt>
                      <c:pt idx="1">
                        <c:v>240</c:v>
                      </c:pt>
                      <c:pt idx="2">
                        <c:v>162</c:v>
                      </c:pt>
                      <c:pt idx="3">
                        <c:v>236</c:v>
                      </c:pt>
                      <c:pt idx="4">
                        <c:v>254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C72-47C4-AB3F-C2ED04D9D8AB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'Overall Fall-to-Spr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'Overall Fall-to-Spr Retention'!$F$28:$F$32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3.8166608574416172E-2</c:v>
                      </c:pt>
                      <c:pt idx="1">
                        <c:v>4.2666666666666665E-2</c:v>
                      </c:pt>
                      <c:pt idx="2">
                        <c:v>2.764505119453925E-2</c:v>
                      </c:pt>
                      <c:pt idx="3">
                        <c:v>3.8249594813614264E-2</c:v>
                      </c:pt>
                      <c:pt idx="4">
                        <c:v>4.0113708149084021E-2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C72-47C4-AB3F-C2ED04D9D8A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'Overall Fall-to-Spr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'Overall Fall-to-Spr Retention'!$G$28:$G$32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4085</c:v>
                      </c:pt>
                      <c:pt idx="1">
                        <c:v>3864</c:v>
                      </c:pt>
                      <c:pt idx="2">
                        <c:v>4017</c:v>
                      </c:pt>
                      <c:pt idx="3">
                        <c:v>4284</c:v>
                      </c:pt>
                      <c:pt idx="4">
                        <c:v>4423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C72-47C4-AB3F-C2ED04D9D8A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'Overall Fall-to-Spr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'Overall Fall-to-Spr Retention'!$H$28:$H$32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0.71192052980132448</c:v>
                      </c:pt>
                      <c:pt idx="1">
                        <c:v>0.68693333333333328</c:v>
                      </c:pt>
                      <c:pt idx="2">
                        <c:v>0.6854948805460751</c:v>
                      </c:pt>
                      <c:pt idx="3">
                        <c:v>0.69432739059967585</c:v>
                      </c:pt>
                      <c:pt idx="4">
                        <c:v>0.69851547694251426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C72-47C4-AB3F-C2ED04D9D8A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'Overall Fall-to-Spr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'Overall Fall-to-Spr Retention'!$I$28:$I$32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4304</c:v>
                      </c:pt>
                      <c:pt idx="1">
                        <c:v>4104</c:v>
                      </c:pt>
                      <c:pt idx="2">
                        <c:v>4179</c:v>
                      </c:pt>
                      <c:pt idx="3">
                        <c:v>4520</c:v>
                      </c:pt>
                      <c:pt idx="4">
                        <c:v>4677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0C72-47C4-AB3F-C2ED04D9D8AB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'Overall Fall-to-Spr Retention'!$C$28:$C$32</c15:sqref>
                        </c15:formulaRef>
                      </c:ext>
                    </c:extLst>
                    <c:strCache>
                      <c:ptCount val="5"/>
                      <c:pt idx="0">
                        <c:v>Fall 2020</c:v>
                      </c:pt>
                      <c:pt idx="1">
                        <c:v>Fall 2021</c:v>
                      </c:pt>
                      <c:pt idx="2">
                        <c:v>Fall 2022</c:v>
                      </c:pt>
                      <c:pt idx="3">
                        <c:v>Fall 2023</c:v>
                      </c:pt>
                      <c:pt idx="4">
                        <c:v>Fall 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'Overall Fall-to-Spr Retention'!$J$28:$J$32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0.7500871383757407</c:v>
                      </c:pt>
                      <c:pt idx="1">
                        <c:v>0.72960000000000003</c:v>
                      </c:pt>
                      <c:pt idx="2">
                        <c:v>0.7131399317406143</c:v>
                      </c:pt>
                      <c:pt idx="3">
                        <c:v>0.73257698541329008</c:v>
                      </c:pt>
                      <c:pt idx="4">
                        <c:v>0.73862918509159825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0C72-47C4-AB3F-C2ED04D9D8AB}"/>
                  </c:ext>
                </c:extLst>
              </c15:ser>
            </c15:filteredBarSeries>
          </c:ext>
        </c:extLst>
      </c:barChart>
      <c:catAx>
        <c:axId val="64152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9151"/>
        <c:crosses val="autoZero"/>
        <c:auto val="1"/>
        <c:lblAlgn val="ctr"/>
        <c:lblOffset val="100"/>
        <c:noMultiLvlLbl val="0"/>
      </c:catAx>
      <c:valAx>
        <c:axId val="64151915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2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Fall-to-Spring Retention Rate by Program-Placed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'Fall-to-Spr Retention Program'!$H$50</c:f>
              <c:strCache>
                <c:ptCount val="1"/>
                <c:pt idx="0">
                  <c:v>Fall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'Fall-to-Spr Retention Program'!$I$49:$K$49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'Fall-to-Spr Retention Program'!$I$50:$K$50</c:f>
              <c:numCache>
                <c:formatCode>0%</c:formatCode>
                <c:ptCount val="3"/>
                <c:pt idx="0">
                  <c:v>0.74</c:v>
                </c:pt>
                <c:pt idx="1">
                  <c:v>0.77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7-4E87-BB10-33C06A051AF9}"/>
            </c:ext>
          </c:extLst>
        </c:ser>
        <c:ser>
          <c:idx val="1"/>
          <c:order val="1"/>
          <c:tx>
            <c:strRef>
              <c:f>'Fall-to-Spr Retention Program'!$H$51</c:f>
              <c:strCache>
                <c:ptCount val="1"/>
                <c:pt idx="0">
                  <c:v>Fall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'Fall-to-Spr Retention Program'!$I$49:$K$49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'Fall-to-Spr Retention Program'!$I$51:$K$51</c:f>
              <c:numCache>
                <c:formatCode>0%</c:formatCode>
                <c:ptCount val="3"/>
                <c:pt idx="0">
                  <c:v>0.72</c:v>
                </c:pt>
                <c:pt idx="1">
                  <c:v>0.75</c:v>
                </c:pt>
                <c:pt idx="2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7-4E87-BB10-33C06A051AF9}"/>
            </c:ext>
          </c:extLst>
        </c:ser>
        <c:ser>
          <c:idx val="2"/>
          <c:order val="2"/>
          <c:tx>
            <c:strRef>
              <c:f>'Fall-to-Spr Retention Program'!$H$52</c:f>
              <c:strCache>
                <c:ptCount val="1"/>
                <c:pt idx="0">
                  <c:v>Fall 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'Fall-to-Spr Retention Program'!$I$49:$K$49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'Fall-to-Spr Retention Program'!$I$52:$K$52</c:f>
              <c:numCache>
                <c:formatCode>0%</c:formatCode>
                <c:ptCount val="3"/>
                <c:pt idx="0">
                  <c:v>0.7</c:v>
                </c:pt>
                <c:pt idx="1">
                  <c:v>0.73</c:v>
                </c:pt>
                <c:pt idx="2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C7-4E87-BB10-33C06A051AF9}"/>
            </c:ext>
          </c:extLst>
        </c:ser>
        <c:ser>
          <c:idx val="3"/>
          <c:order val="3"/>
          <c:tx>
            <c:strRef>
              <c:f>'Fall-to-Spr Retention Program'!$H$53</c:f>
              <c:strCache>
                <c:ptCount val="1"/>
                <c:pt idx="0">
                  <c:v>Fall 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'Fall-to-Spr Retention Program'!$I$49:$K$49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'Fall-to-Spr Retention Program'!$I$53:$K$53</c:f>
              <c:numCache>
                <c:formatCode>0%</c:formatCode>
                <c:ptCount val="3"/>
                <c:pt idx="0">
                  <c:v>0.72</c:v>
                </c:pt>
                <c:pt idx="1">
                  <c:v>0.74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C7-4E87-BB10-33C06A051AF9}"/>
            </c:ext>
          </c:extLst>
        </c:ser>
        <c:ser>
          <c:idx val="4"/>
          <c:order val="4"/>
          <c:tx>
            <c:strRef>
              <c:f>'Fall-to-Spr Retention Program'!$H$54</c:f>
              <c:strCache>
                <c:ptCount val="1"/>
                <c:pt idx="0">
                  <c:v>Fall 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'Fall-to-Spr Retention Program'!$I$49:$K$49</c:f>
              <c:strCache>
                <c:ptCount val="3"/>
                <c:pt idx="0">
                  <c:v>Overall Retention Rate</c:v>
                </c:pt>
                <c:pt idx="1">
                  <c:v>Program-Placed Retention Rate</c:v>
                </c:pt>
                <c:pt idx="2">
                  <c:v>Non Program-Placed Retention Rate</c:v>
                </c:pt>
              </c:strCache>
            </c:strRef>
          </c:cat>
          <c:val>
            <c:numRef>
              <c:f>'Fall-to-Spr Retention Program'!$I$54:$K$54</c:f>
              <c:numCache>
                <c:formatCode>0%</c:formatCode>
                <c:ptCount val="3"/>
                <c:pt idx="0">
                  <c:v>0.73</c:v>
                </c:pt>
                <c:pt idx="1">
                  <c:v>0.74</c:v>
                </c:pt>
                <c:pt idx="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C7-4E87-BB10-33C06A051A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41522031"/>
        <c:axId val="641519151"/>
      </c:barChart>
      <c:catAx>
        <c:axId val="64152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9151"/>
        <c:crosses val="autoZero"/>
        <c:auto val="1"/>
        <c:lblAlgn val="ctr"/>
        <c:lblOffset val="100"/>
        <c:noMultiLvlLbl val="0"/>
      </c:catAx>
      <c:valAx>
        <c:axId val="64151915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2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89534</xdr:colOff>
      <xdr:row>4</xdr:row>
      <xdr:rowOff>48576</xdr:rowOff>
    </xdr:from>
    <xdr:to>
      <xdr:col>11</xdr:col>
      <xdr:colOff>468629</xdr:colOff>
      <xdr:row>24</xdr:row>
      <xdr:rowOff>228600</xdr:rowOff>
    </xdr:to>
    <xdr:graphicFrame macro="">
      <xdr:nvGraphicFramePr>
        <xdr:cNvPr id="2" name="Chart 1" descr="This table shows overall fall-to-spring retention rates for the past five years. 73% of students enrolled in Fall 2024 returned in Spring 2025. This excludes students who graduated in that time frame.">
          <a:extLst>
            <a:ext uri="{FF2B5EF4-FFF2-40B4-BE49-F238E27FC236}">
              <a16:creationId xmlns:a16="http://schemas.microsoft.com/office/drawing/2014/main" id="{C807BF3B-7D81-4D94-B652-4119E33E7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1074420</xdr:colOff>
      <xdr:row>4</xdr:row>
      <xdr:rowOff>129540</xdr:rowOff>
    </xdr:from>
    <xdr:to>
      <xdr:col>11</xdr:col>
      <xdr:colOff>363855</xdr:colOff>
      <xdr:row>25</xdr:row>
      <xdr:rowOff>123825</xdr:rowOff>
    </xdr:to>
    <xdr:graphicFrame macro="">
      <xdr:nvGraphicFramePr>
        <xdr:cNvPr id="3" name="Chart 2" descr="This graph shows fall-to-spring retention rates for the past five years broken down by program-placed and non program-placed students. In Fall 2024, the overall fall-to-spring retention rate was 73%; 74% of program-placed students were retained during that same time period, and 70% of non program-placed students were retained.">
          <a:extLst>
            <a:ext uri="{FF2B5EF4-FFF2-40B4-BE49-F238E27FC236}">
              <a16:creationId xmlns:a16="http://schemas.microsoft.com/office/drawing/2014/main" id="{2B268B31-07C3-496E-8362-2C9FE30F8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9E5A-455C-4659-8365-3C7E2EA6E719}">
  <sheetPr>
    <pageSetUpPr fitToPage="1"/>
  </sheetPr>
  <dimension ref="A1:N52"/>
  <sheetViews>
    <sheetView tabSelected="1" workbookViewId="0"/>
  </sheetViews>
  <sheetFormatPr defaultRowHeight="14.4" x14ac:dyDescent="0.3"/>
  <cols>
    <col min="1" max="1" width="16" customWidth="1"/>
    <col min="2" max="2" width="5.21875" customWidth="1"/>
    <col min="3" max="3" width="24.44140625" customWidth="1"/>
    <col min="4" max="8" width="15.77734375" customWidth="1"/>
    <col min="9" max="9" width="16.6640625" customWidth="1"/>
    <col min="10" max="11" width="14.109375" customWidth="1"/>
    <col min="12" max="12" width="14" customWidth="1"/>
    <col min="13" max="13" width="15.21875" customWidth="1"/>
  </cols>
  <sheetData>
    <row r="1" spans="1:14" ht="21" x14ac:dyDescent="0.4">
      <c r="A1" s="46" t="s">
        <v>26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ht="1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4" ht="15.6" x14ac:dyDescent="0.3">
      <c r="A3" s="47" t="s">
        <v>27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4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4" x14ac:dyDescent="0.3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25" spans="1:13" ht="31.2" customHeight="1" thickBot="1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ht="31.2" customHeight="1" x14ac:dyDescent="0.3">
      <c r="A26" s="11"/>
      <c r="B26" s="11"/>
      <c r="C26" s="36" t="s">
        <v>12</v>
      </c>
      <c r="D26" s="37" t="s">
        <v>9</v>
      </c>
      <c r="E26" s="38" t="s">
        <v>28</v>
      </c>
      <c r="F26" s="39"/>
      <c r="G26" s="38" t="s">
        <v>29</v>
      </c>
      <c r="H26" s="39"/>
      <c r="I26" s="38" t="s">
        <v>30</v>
      </c>
      <c r="J26" s="39"/>
      <c r="K26" s="40" t="s">
        <v>14</v>
      </c>
      <c r="L26" s="12"/>
      <c r="M26" s="11"/>
    </row>
    <row r="27" spans="1:13" ht="15.6" x14ac:dyDescent="0.3">
      <c r="A27" s="11"/>
      <c r="B27" s="11"/>
      <c r="C27" s="41"/>
      <c r="D27" s="42"/>
      <c r="E27" s="43" t="s">
        <v>10</v>
      </c>
      <c r="F27" s="44" t="s">
        <v>11</v>
      </c>
      <c r="G27" s="43" t="s">
        <v>10</v>
      </c>
      <c r="H27" s="44" t="s">
        <v>11</v>
      </c>
      <c r="I27" s="43" t="s">
        <v>10</v>
      </c>
      <c r="J27" s="44" t="s">
        <v>11</v>
      </c>
      <c r="K27" s="45" t="s">
        <v>11</v>
      </c>
      <c r="L27" s="13"/>
      <c r="M27" s="11"/>
    </row>
    <row r="28" spans="1:13" ht="15.6" x14ac:dyDescent="0.3">
      <c r="A28" s="11"/>
      <c r="B28" s="11"/>
      <c r="C28" s="14" t="s">
        <v>5</v>
      </c>
      <c r="D28" s="15">
        <v>5738</v>
      </c>
      <c r="E28" s="16">
        <v>219</v>
      </c>
      <c r="F28" s="17">
        <f>E28/D28</f>
        <v>3.8166608574416172E-2</v>
      </c>
      <c r="G28" s="16">
        <v>4085</v>
      </c>
      <c r="H28" s="17">
        <f>G28/D28</f>
        <v>0.71192052980132448</v>
      </c>
      <c r="I28" s="16">
        <f>G28+E28</f>
        <v>4304</v>
      </c>
      <c r="J28" s="17">
        <f>I28/D28</f>
        <v>0.7500871383757407</v>
      </c>
      <c r="K28" s="18">
        <f>G28/(D28-E28)</f>
        <v>0.74017032071027355</v>
      </c>
      <c r="L28" s="11"/>
      <c r="M28" s="11"/>
    </row>
    <row r="29" spans="1:13" ht="15.6" x14ac:dyDescent="0.3">
      <c r="A29" s="11"/>
      <c r="B29" s="11"/>
      <c r="C29" s="19" t="s">
        <v>6</v>
      </c>
      <c r="D29" s="20">
        <v>5625</v>
      </c>
      <c r="E29" s="21">
        <v>240</v>
      </c>
      <c r="F29" s="22">
        <f t="shared" ref="F29:F32" si="0">E29/D29</f>
        <v>4.2666666666666665E-2</v>
      </c>
      <c r="G29" s="21">
        <v>3864</v>
      </c>
      <c r="H29" s="22">
        <f t="shared" ref="H29:H32" si="1">G29/D29</f>
        <v>0.68693333333333328</v>
      </c>
      <c r="I29" s="21">
        <f t="shared" ref="I29:I32" si="2">G29+E29</f>
        <v>4104</v>
      </c>
      <c r="J29" s="22">
        <f>I29/D29</f>
        <v>0.72960000000000003</v>
      </c>
      <c r="K29" s="23">
        <f t="shared" ref="K29:K33" si="3">G29/(D29-E29)</f>
        <v>0.71754874651810585</v>
      </c>
      <c r="L29" s="11"/>
      <c r="M29" s="11"/>
    </row>
    <row r="30" spans="1:13" ht="15.6" x14ac:dyDescent="0.3">
      <c r="A30" s="11"/>
      <c r="B30" s="11"/>
      <c r="C30" s="14" t="s">
        <v>7</v>
      </c>
      <c r="D30" s="15">
        <v>5860</v>
      </c>
      <c r="E30" s="16">
        <v>162</v>
      </c>
      <c r="F30" s="17">
        <f>E30/D30</f>
        <v>2.764505119453925E-2</v>
      </c>
      <c r="G30" s="16">
        <v>4017</v>
      </c>
      <c r="H30" s="17">
        <f t="shared" si="1"/>
        <v>0.6854948805460751</v>
      </c>
      <c r="I30" s="16">
        <f t="shared" si="2"/>
        <v>4179</v>
      </c>
      <c r="J30" s="17">
        <f t="shared" ref="J30:J32" si="4">I30/D30</f>
        <v>0.7131399317406143</v>
      </c>
      <c r="K30" s="18">
        <f t="shared" si="3"/>
        <v>0.704984204984205</v>
      </c>
      <c r="L30" s="11"/>
      <c r="M30" s="11"/>
    </row>
    <row r="31" spans="1:13" ht="15.6" x14ac:dyDescent="0.3">
      <c r="A31" s="11"/>
      <c r="B31" s="11"/>
      <c r="C31" s="19" t="s">
        <v>8</v>
      </c>
      <c r="D31" s="20">
        <v>6170</v>
      </c>
      <c r="E31" s="21">
        <v>236</v>
      </c>
      <c r="F31" s="22">
        <f t="shared" si="0"/>
        <v>3.8249594813614264E-2</v>
      </c>
      <c r="G31" s="21">
        <v>4284</v>
      </c>
      <c r="H31" s="22">
        <f t="shared" si="1"/>
        <v>0.69432739059967585</v>
      </c>
      <c r="I31" s="21">
        <f t="shared" si="2"/>
        <v>4520</v>
      </c>
      <c r="J31" s="22">
        <f t="shared" si="4"/>
        <v>0.73257698541329008</v>
      </c>
      <c r="K31" s="23">
        <f t="shared" si="3"/>
        <v>0.7219413549039434</v>
      </c>
      <c r="L31" s="11"/>
      <c r="M31" s="11"/>
    </row>
    <row r="32" spans="1:13" ht="15.6" x14ac:dyDescent="0.3">
      <c r="A32" s="11"/>
      <c r="B32" s="11"/>
      <c r="C32" s="14" t="s">
        <v>32</v>
      </c>
      <c r="D32" s="15">
        <v>6332</v>
      </c>
      <c r="E32" s="16">
        <v>254</v>
      </c>
      <c r="F32" s="17">
        <f t="shared" si="0"/>
        <v>4.0113708149084021E-2</v>
      </c>
      <c r="G32" s="16">
        <v>4423</v>
      </c>
      <c r="H32" s="17">
        <f t="shared" si="1"/>
        <v>0.69851547694251426</v>
      </c>
      <c r="I32" s="16">
        <f t="shared" si="2"/>
        <v>4677</v>
      </c>
      <c r="J32" s="17">
        <f t="shared" si="4"/>
        <v>0.73862918509159825</v>
      </c>
      <c r="K32" s="18">
        <f t="shared" si="3"/>
        <v>0.72770648239552482</v>
      </c>
      <c r="L32" s="11"/>
      <c r="M32" s="11"/>
    </row>
    <row r="33" spans="1:13" ht="16.2" thickBot="1" x14ac:dyDescent="0.35">
      <c r="A33" s="11"/>
      <c r="B33" s="11"/>
      <c r="C33" s="24" t="s">
        <v>13</v>
      </c>
      <c r="D33" s="25">
        <f>SUM(D28:D32)</f>
        <v>29725</v>
      </c>
      <c r="E33" s="26">
        <v>1111</v>
      </c>
      <c r="F33" s="27">
        <f>E33/D33</f>
        <v>3.7375946173254834E-2</v>
      </c>
      <c r="G33" s="26">
        <v>20673</v>
      </c>
      <c r="H33" s="27">
        <f>G33/D33</f>
        <v>0.69547518923465101</v>
      </c>
      <c r="I33" s="26">
        <f>G33+E33</f>
        <v>21784</v>
      </c>
      <c r="J33" s="27">
        <f>I33/D33</f>
        <v>0.73285113540790581</v>
      </c>
      <c r="K33" s="28">
        <f t="shared" si="3"/>
        <v>0.72247850702453342</v>
      </c>
      <c r="L33" s="11"/>
      <c r="M33" s="11"/>
    </row>
    <row r="34" spans="1:13" ht="15.6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15.6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ht="15.6" x14ac:dyDescent="0.3">
      <c r="A36" s="11"/>
      <c r="B36" s="11"/>
      <c r="C36" s="11"/>
      <c r="D36" s="11"/>
      <c r="E36" s="11"/>
      <c r="F36" s="11"/>
      <c r="G36" s="11"/>
    </row>
    <row r="37" spans="1:13" ht="15.6" x14ac:dyDescent="0.3">
      <c r="A37" s="29" t="s">
        <v>16</v>
      </c>
      <c r="B37" s="11"/>
      <c r="C37" s="11"/>
      <c r="D37" s="11"/>
      <c r="E37" s="11"/>
      <c r="F37" s="11"/>
      <c r="G37" s="11"/>
      <c r="L37" s="3"/>
      <c r="M37" s="4"/>
    </row>
    <row r="38" spans="1:13" ht="15.6" x14ac:dyDescent="0.3">
      <c r="A38" s="29" t="s">
        <v>18</v>
      </c>
      <c r="B38" s="11"/>
      <c r="C38" s="11"/>
      <c r="D38" s="11"/>
      <c r="E38" s="11"/>
      <c r="F38" s="11"/>
      <c r="G38" s="11"/>
      <c r="L38" s="3"/>
      <c r="M38" s="4"/>
    </row>
    <row r="39" spans="1:13" ht="15.6" x14ac:dyDescent="0.3">
      <c r="A39" s="29" t="s">
        <v>31</v>
      </c>
      <c r="B39" s="11"/>
      <c r="C39" s="11"/>
      <c r="D39" s="11"/>
      <c r="E39" s="11"/>
      <c r="F39" s="11"/>
      <c r="G39" s="11"/>
      <c r="L39" s="3"/>
      <c r="M39" s="4"/>
    </row>
    <row r="40" spans="1:13" ht="15.6" x14ac:dyDescent="0.3">
      <c r="A40" s="11"/>
      <c r="B40" s="11"/>
      <c r="C40" s="11"/>
      <c r="D40" s="11"/>
      <c r="E40" s="11"/>
      <c r="F40" s="11"/>
      <c r="G40" s="11"/>
    </row>
    <row r="41" spans="1:13" ht="15.6" x14ac:dyDescent="0.3">
      <c r="A41" s="11"/>
      <c r="B41" s="11"/>
      <c r="C41" s="11"/>
      <c r="D41" s="11"/>
      <c r="E41" s="11"/>
      <c r="F41" s="11"/>
      <c r="G41" s="11"/>
    </row>
    <row r="42" spans="1:13" ht="15.6" x14ac:dyDescent="0.3">
      <c r="A42" s="11"/>
      <c r="B42" s="30"/>
      <c r="C42" s="31"/>
      <c r="D42" s="31"/>
      <c r="E42" s="31"/>
      <c r="F42" s="11"/>
      <c r="G42" s="11"/>
    </row>
    <row r="43" spans="1:13" ht="15.6" x14ac:dyDescent="0.3">
      <c r="A43" s="11"/>
      <c r="B43" s="30"/>
      <c r="C43" s="31"/>
      <c r="D43" s="31"/>
      <c r="E43" s="31"/>
      <c r="F43" s="30"/>
      <c r="G43" s="30" t="s">
        <v>4</v>
      </c>
      <c r="H43" s="5" t="s">
        <v>0</v>
      </c>
      <c r="I43" s="5" t="s">
        <v>1</v>
      </c>
      <c r="J43" s="5" t="s">
        <v>2</v>
      </c>
      <c r="K43" s="5" t="s">
        <v>3</v>
      </c>
    </row>
    <row r="44" spans="1:13" ht="15.6" x14ac:dyDescent="0.3">
      <c r="A44" s="11"/>
      <c r="B44" s="30"/>
      <c r="C44" s="30"/>
      <c r="D44" s="30"/>
      <c r="E44" s="30"/>
      <c r="F44" s="32"/>
      <c r="G44" s="33">
        <v>0.33554535104364325</v>
      </c>
      <c r="H44" s="6">
        <v>0.35221839080459771</v>
      </c>
      <c r="I44" s="6">
        <v>0.36383285440613033</v>
      </c>
      <c r="J44" s="6">
        <v>0.40885815602836884</v>
      </c>
      <c r="K44" s="6">
        <v>0.37867179487179481</v>
      </c>
    </row>
    <row r="45" spans="1:13" ht="15.6" x14ac:dyDescent="0.3">
      <c r="A45" s="11"/>
      <c r="B45" s="30"/>
      <c r="C45" s="30" t="s">
        <v>12</v>
      </c>
      <c r="D45" s="30" t="s">
        <v>15</v>
      </c>
      <c r="E45" s="30"/>
      <c r="F45" s="30"/>
      <c r="G45" s="33">
        <v>0.37193168880455407</v>
      </c>
      <c r="H45" s="6">
        <v>0.41527298850574718</v>
      </c>
      <c r="I45" s="6">
        <v>0.38479106800766288</v>
      </c>
      <c r="J45" s="6">
        <v>0.47857269503546096</v>
      </c>
      <c r="K45" s="6">
        <v>0.44083974358974354</v>
      </c>
    </row>
    <row r="46" spans="1:13" ht="15.6" x14ac:dyDescent="0.3">
      <c r="A46" s="11"/>
      <c r="B46" s="30"/>
      <c r="C46" s="34" t="s">
        <v>5</v>
      </c>
      <c r="D46" s="35">
        <v>0.74</v>
      </c>
      <c r="E46" s="30"/>
      <c r="F46" s="30"/>
      <c r="G46" s="30"/>
      <c r="H46" s="5"/>
      <c r="I46" s="5"/>
      <c r="J46" s="5"/>
      <c r="K46" s="5"/>
    </row>
    <row r="47" spans="1:13" x14ac:dyDescent="0.3">
      <c r="B47" s="5"/>
      <c r="C47" s="8" t="s">
        <v>6</v>
      </c>
      <c r="D47" s="9">
        <v>0.72</v>
      </c>
      <c r="E47" s="5"/>
      <c r="F47" s="5"/>
      <c r="G47" s="5"/>
      <c r="H47" s="5"/>
      <c r="I47" s="5"/>
      <c r="J47" s="5"/>
      <c r="K47" s="5"/>
    </row>
    <row r="48" spans="1:13" x14ac:dyDescent="0.3">
      <c r="B48" s="5"/>
      <c r="C48" s="8" t="s">
        <v>7</v>
      </c>
      <c r="D48" s="9">
        <v>0.7</v>
      </c>
      <c r="E48" s="5"/>
      <c r="F48" s="5"/>
      <c r="G48" s="5"/>
      <c r="H48" s="5"/>
      <c r="I48" s="5"/>
      <c r="J48" s="5"/>
      <c r="K48" s="5"/>
    </row>
    <row r="49" spans="2:5" x14ac:dyDescent="0.3">
      <c r="B49" s="5"/>
      <c r="C49" s="8" t="s">
        <v>8</v>
      </c>
      <c r="D49" s="9">
        <v>0.72</v>
      </c>
      <c r="E49" s="5"/>
    </row>
    <row r="50" spans="2:5" x14ac:dyDescent="0.3">
      <c r="B50" s="5"/>
      <c r="C50" s="8" t="s">
        <v>32</v>
      </c>
      <c r="D50" s="9">
        <v>0.73</v>
      </c>
      <c r="E50" s="5"/>
    </row>
    <row r="51" spans="2:5" x14ac:dyDescent="0.3">
      <c r="B51" s="5"/>
      <c r="C51" s="5"/>
      <c r="D51" s="5"/>
      <c r="E51" s="5"/>
    </row>
    <row r="52" spans="2:5" x14ac:dyDescent="0.3">
      <c r="B52" s="5"/>
      <c r="C52" s="5"/>
      <c r="D52" s="5"/>
      <c r="E52" s="5"/>
    </row>
  </sheetData>
  <mergeCells count="6">
    <mergeCell ref="A4:M4"/>
    <mergeCell ref="I26:J26"/>
    <mergeCell ref="G26:H26"/>
    <mergeCell ref="E26:F26"/>
    <mergeCell ref="C26:C27"/>
    <mergeCell ref="D26:D27"/>
  </mergeCells>
  <conditionalFormatting sqref="M1:M3">
    <cfRule type="cellIs" dxfId="4" priority="2" operator="lessThan">
      <formula>0</formula>
    </cfRule>
  </conditionalFormatting>
  <conditionalFormatting sqref="M37:M39">
    <cfRule type="cellIs" dxfId="3" priority="4" operator="lessThan">
      <formula>0</formula>
    </cfRule>
  </conditionalFormatting>
  <pageMargins left="0.7" right="0.7" top="0.75" bottom="0.75" header="0.3" footer="0.3"/>
  <pageSetup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701B-B7E8-407F-81BA-FFDBBC6569E8}">
  <sheetPr>
    <pageSetUpPr fitToPage="1"/>
  </sheetPr>
  <dimension ref="A1:P64"/>
  <sheetViews>
    <sheetView workbookViewId="0"/>
  </sheetViews>
  <sheetFormatPr defaultRowHeight="14.4" x14ac:dyDescent="0.3"/>
  <cols>
    <col min="1" max="1" width="16" customWidth="1"/>
    <col min="2" max="2" width="5.21875" customWidth="1"/>
    <col min="3" max="3" width="24.44140625" customWidth="1"/>
    <col min="4" max="8" width="15.77734375" customWidth="1"/>
    <col min="9" max="9" width="16.6640625" customWidth="1"/>
    <col min="10" max="11" width="14.109375" customWidth="1"/>
    <col min="12" max="12" width="14" customWidth="1"/>
    <col min="13" max="13" width="15.21875" customWidth="1"/>
  </cols>
  <sheetData>
    <row r="1" spans="1:13" ht="21" x14ac:dyDescent="0.4">
      <c r="A1" s="46" t="s">
        <v>25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15.6" x14ac:dyDescent="0.3">
      <c r="A3" s="47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27" spans="1:13" ht="16.2" thickBot="1" x14ac:dyDescent="0.3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ht="31.2" x14ac:dyDescent="0.3">
      <c r="A28" s="11"/>
      <c r="B28" s="11"/>
      <c r="C28" s="36" t="s">
        <v>12</v>
      </c>
      <c r="D28" s="37" t="s">
        <v>9</v>
      </c>
      <c r="E28" s="38" t="s">
        <v>28</v>
      </c>
      <c r="F28" s="39"/>
      <c r="G28" s="38" t="s">
        <v>29</v>
      </c>
      <c r="H28" s="39"/>
      <c r="I28" s="38" t="s">
        <v>30</v>
      </c>
      <c r="J28" s="39"/>
      <c r="K28" s="40" t="s">
        <v>14</v>
      </c>
      <c r="L28" s="11"/>
      <c r="M28" s="11"/>
    </row>
    <row r="29" spans="1:13" ht="15.6" x14ac:dyDescent="0.3">
      <c r="A29" s="11"/>
      <c r="B29" s="11"/>
      <c r="C29" s="41"/>
      <c r="D29" s="42"/>
      <c r="E29" s="43" t="s">
        <v>10</v>
      </c>
      <c r="F29" s="44" t="s">
        <v>11</v>
      </c>
      <c r="G29" s="43" t="s">
        <v>10</v>
      </c>
      <c r="H29" s="44" t="s">
        <v>11</v>
      </c>
      <c r="I29" s="43" t="s">
        <v>10</v>
      </c>
      <c r="J29" s="44" t="s">
        <v>11</v>
      </c>
      <c r="K29" s="45" t="s">
        <v>11</v>
      </c>
      <c r="L29" s="11"/>
      <c r="M29" s="11"/>
    </row>
    <row r="30" spans="1:13" ht="15.6" x14ac:dyDescent="0.3">
      <c r="A30" s="11"/>
      <c r="B30" s="11"/>
      <c r="C30" s="50" t="s">
        <v>5</v>
      </c>
      <c r="D30" s="51">
        <v>5738</v>
      </c>
      <c r="E30" s="52">
        <v>219</v>
      </c>
      <c r="F30" s="53">
        <f>E30/D30</f>
        <v>3.8166608574416172E-2</v>
      </c>
      <c r="G30" s="52">
        <v>4085</v>
      </c>
      <c r="H30" s="53">
        <f>G30/D30</f>
        <v>0.71192052980132448</v>
      </c>
      <c r="I30" s="52">
        <f>E30+G30</f>
        <v>4304</v>
      </c>
      <c r="J30" s="53">
        <f>I30/D30</f>
        <v>0.7500871383757407</v>
      </c>
      <c r="K30" s="54">
        <f>G30/(D30-E30)</f>
        <v>0.74017032071027355</v>
      </c>
      <c r="L30" s="11"/>
      <c r="M30" s="11"/>
    </row>
    <row r="31" spans="1:13" ht="15.6" x14ac:dyDescent="0.3">
      <c r="A31" s="11"/>
      <c r="B31" s="11"/>
      <c r="C31" s="55" t="s">
        <v>17</v>
      </c>
      <c r="D31" s="20">
        <v>3756</v>
      </c>
      <c r="E31" s="21">
        <v>219</v>
      </c>
      <c r="F31" s="56">
        <f>E31/D31</f>
        <v>5.830670926517572E-2</v>
      </c>
      <c r="G31" s="21">
        <v>2718</v>
      </c>
      <c r="H31" s="56">
        <f t="shared" ref="H31:H44" si="0">G31/D31</f>
        <v>0.72364217252396168</v>
      </c>
      <c r="I31" s="21">
        <f>E31+G31</f>
        <v>2937</v>
      </c>
      <c r="J31" s="56">
        <f t="shared" ref="J31:J44" si="1">I31/D31</f>
        <v>0.78194888178913735</v>
      </c>
      <c r="K31" s="57">
        <f t="shared" ref="K31:K44" si="2">G31/(D31-E31)</f>
        <v>0.76844783715012721</v>
      </c>
      <c r="L31" s="11"/>
      <c r="M31" s="11"/>
    </row>
    <row r="32" spans="1:13" ht="15.6" x14ac:dyDescent="0.3">
      <c r="A32" s="11"/>
      <c r="B32" s="11"/>
      <c r="C32" s="55" t="s">
        <v>23</v>
      </c>
      <c r="D32" s="20">
        <v>1982</v>
      </c>
      <c r="E32" s="21">
        <v>0</v>
      </c>
      <c r="F32" s="56">
        <f>E32/D32</f>
        <v>0</v>
      </c>
      <c r="G32" s="21">
        <v>1367</v>
      </c>
      <c r="H32" s="56">
        <f t="shared" si="0"/>
        <v>0.68970736629667007</v>
      </c>
      <c r="I32" s="21">
        <f t="shared" ref="I32:I44" si="3">E32+G32</f>
        <v>1367</v>
      </c>
      <c r="J32" s="56">
        <f t="shared" si="1"/>
        <v>0.68970736629667007</v>
      </c>
      <c r="K32" s="57">
        <f t="shared" si="2"/>
        <v>0.68970736629667007</v>
      </c>
      <c r="L32" s="11"/>
      <c r="M32" s="11"/>
    </row>
    <row r="33" spans="1:16" ht="15.6" x14ac:dyDescent="0.3">
      <c r="A33" s="11"/>
      <c r="B33" s="11"/>
      <c r="C33" s="50" t="s">
        <v>6</v>
      </c>
      <c r="D33" s="51">
        <v>5625</v>
      </c>
      <c r="E33" s="52">
        <v>240</v>
      </c>
      <c r="F33" s="53">
        <f t="shared" ref="F33:F44" si="4">E33/D33</f>
        <v>4.2666666666666665E-2</v>
      </c>
      <c r="G33" s="52">
        <v>3864</v>
      </c>
      <c r="H33" s="53">
        <f t="shared" si="0"/>
        <v>0.68693333333333328</v>
      </c>
      <c r="I33" s="52">
        <f t="shared" si="3"/>
        <v>4104</v>
      </c>
      <c r="J33" s="53">
        <f t="shared" si="1"/>
        <v>0.72960000000000003</v>
      </c>
      <c r="K33" s="54">
        <f t="shared" si="2"/>
        <v>0.71754874651810585</v>
      </c>
      <c r="L33" s="11"/>
      <c r="M33" s="11"/>
    </row>
    <row r="34" spans="1:16" ht="15.6" x14ac:dyDescent="0.3">
      <c r="A34" s="11"/>
      <c r="B34" s="11"/>
      <c r="C34" s="55" t="s">
        <v>17</v>
      </c>
      <c r="D34" s="20">
        <v>3608</v>
      </c>
      <c r="E34" s="21">
        <v>240</v>
      </c>
      <c r="F34" s="56">
        <f t="shared" si="4"/>
        <v>6.6518847006651879E-2</v>
      </c>
      <c r="G34" s="21">
        <v>2529</v>
      </c>
      <c r="H34" s="56">
        <f t="shared" si="0"/>
        <v>0.70094235033259422</v>
      </c>
      <c r="I34" s="21">
        <f t="shared" si="3"/>
        <v>2769</v>
      </c>
      <c r="J34" s="56">
        <f t="shared" si="1"/>
        <v>0.76746119733924612</v>
      </c>
      <c r="K34" s="57">
        <f t="shared" si="2"/>
        <v>0.75089073634204273</v>
      </c>
      <c r="L34" s="11"/>
      <c r="M34" s="11"/>
    </row>
    <row r="35" spans="1:16" ht="15.6" x14ac:dyDescent="0.3">
      <c r="A35" s="11"/>
      <c r="B35" s="11"/>
      <c r="C35" s="55" t="s">
        <v>23</v>
      </c>
      <c r="D35" s="58">
        <v>2017</v>
      </c>
      <c r="E35" s="59">
        <v>0</v>
      </c>
      <c r="F35" s="60">
        <f t="shared" si="4"/>
        <v>0</v>
      </c>
      <c r="G35" s="59">
        <v>1335</v>
      </c>
      <c r="H35" s="60">
        <f t="shared" si="0"/>
        <v>0.66187407040158652</v>
      </c>
      <c r="I35" s="59">
        <f t="shared" si="3"/>
        <v>1335</v>
      </c>
      <c r="J35" s="60">
        <f t="shared" si="1"/>
        <v>0.66187407040158652</v>
      </c>
      <c r="K35" s="61">
        <f t="shared" si="2"/>
        <v>0.66187407040158652</v>
      </c>
      <c r="L35" s="11"/>
      <c r="M35" s="11"/>
    </row>
    <row r="36" spans="1:16" ht="15.6" x14ac:dyDescent="0.3">
      <c r="A36" s="11"/>
      <c r="B36" s="11"/>
      <c r="C36" s="50" t="s">
        <v>7</v>
      </c>
      <c r="D36" s="51">
        <v>5860</v>
      </c>
      <c r="E36" s="52">
        <v>162</v>
      </c>
      <c r="F36" s="53">
        <f t="shared" si="4"/>
        <v>2.764505119453925E-2</v>
      </c>
      <c r="G36" s="52">
        <v>4017</v>
      </c>
      <c r="H36" s="53">
        <f t="shared" si="0"/>
        <v>0.6854948805460751</v>
      </c>
      <c r="I36" s="52">
        <f t="shared" si="3"/>
        <v>4179</v>
      </c>
      <c r="J36" s="53">
        <f t="shared" si="1"/>
        <v>0.7131399317406143</v>
      </c>
      <c r="K36" s="54">
        <f t="shared" si="2"/>
        <v>0.704984204984205</v>
      </c>
      <c r="L36" s="11"/>
      <c r="M36" s="11"/>
    </row>
    <row r="37" spans="1:16" ht="15.6" x14ac:dyDescent="0.3">
      <c r="A37" s="11"/>
      <c r="B37" s="11"/>
      <c r="C37" s="55" t="s">
        <v>17</v>
      </c>
      <c r="D37" s="20">
        <v>3735</v>
      </c>
      <c r="E37" s="21">
        <v>162</v>
      </c>
      <c r="F37" s="56">
        <f t="shared" si="4"/>
        <v>4.3373493975903614E-2</v>
      </c>
      <c r="G37" s="21">
        <v>2621</v>
      </c>
      <c r="H37" s="56">
        <f t="shared" si="0"/>
        <v>0.70174029451137887</v>
      </c>
      <c r="I37" s="21">
        <f t="shared" si="3"/>
        <v>2783</v>
      </c>
      <c r="J37" s="56">
        <f t="shared" si="1"/>
        <v>0.74511378848728249</v>
      </c>
      <c r="K37" s="57">
        <f t="shared" si="2"/>
        <v>0.73355723481668067</v>
      </c>
      <c r="L37" s="11"/>
      <c r="M37" s="11"/>
    </row>
    <row r="38" spans="1:16" ht="15.6" x14ac:dyDescent="0.3">
      <c r="A38" s="11"/>
      <c r="B38" s="11"/>
      <c r="C38" s="55" t="s">
        <v>23</v>
      </c>
      <c r="D38" s="20">
        <v>2125</v>
      </c>
      <c r="E38" s="21">
        <v>0</v>
      </c>
      <c r="F38" s="56">
        <f t="shared" si="4"/>
        <v>0</v>
      </c>
      <c r="G38" s="21">
        <v>1396</v>
      </c>
      <c r="H38" s="56">
        <f t="shared" si="0"/>
        <v>0.65694117647058825</v>
      </c>
      <c r="I38" s="21">
        <f t="shared" si="3"/>
        <v>1396</v>
      </c>
      <c r="J38" s="56">
        <f t="shared" si="1"/>
        <v>0.65694117647058825</v>
      </c>
      <c r="K38" s="57">
        <f t="shared" si="2"/>
        <v>0.65694117647058825</v>
      </c>
      <c r="L38" s="11"/>
      <c r="M38" s="11"/>
    </row>
    <row r="39" spans="1:16" ht="15.6" x14ac:dyDescent="0.3">
      <c r="A39" s="11"/>
      <c r="B39" s="11"/>
      <c r="C39" s="50" t="s">
        <v>8</v>
      </c>
      <c r="D39" s="51">
        <v>6170</v>
      </c>
      <c r="E39" s="52">
        <v>236</v>
      </c>
      <c r="F39" s="53">
        <f t="shared" si="4"/>
        <v>3.8249594813614264E-2</v>
      </c>
      <c r="G39" s="52">
        <v>4284</v>
      </c>
      <c r="H39" s="53">
        <f t="shared" si="0"/>
        <v>0.69432739059967585</v>
      </c>
      <c r="I39" s="52">
        <f t="shared" si="3"/>
        <v>4520</v>
      </c>
      <c r="J39" s="53">
        <f t="shared" si="1"/>
        <v>0.73257698541329008</v>
      </c>
      <c r="K39" s="54">
        <f t="shared" si="2"/>
        <v>0.7219413549039434</v>
      </c>
      <c r="L39" s="11"/>
      <c r="M39" s="11"/>
    </row>
    <row r="40" spans="1:16" ht="15.6" x14ac:dyDescent="0.3">
      <c r="A40" s="11"/>
      <c r="B40" s="11"/>
      <c r="C40" s="55" t="s">
        <v>17</v>
      </c>
      <c r="D40" s="20">
        <v>3851</v>
      </c>
      <c r="E40" s="21">
        <v>236</v>
      </c>
      <c r="F40" s="56">
        <f t="shared" si="4"/>
        <v>6.1282783692547388E-2</v>
      </c>
      <c r="G40" s="21">
        <v>2686</v>
      </c>
      <c r="H40" s="56">
        <f t="shared" si="0"/>
        <v>0.6974811737211114</v>
      </c>
      <c r="I40" s="21">
        <f t="shared" si="3"/>
        <v>2922</v>
      </c>
      <c r="J40" s="56">
        <f t="shared" si="1"/>
        <v>0.75876395741365876</v>
      </c>
      <c r="K40" s="57">
        <f t="shared" si="2"/>
        <v>0.74301521438450902</v>
      </c>
      <c r="L40" s="11"/>
      <c r="M40" s="11"/>
    </row>
    <row r="41" spans="1:16" ht="13.8" customHeight="1" x14ac:dyDescent="0.3">
      <c r="A41" s="11"/>
      <c r="B41" s="11"/>
      <c r="C41" s="55" t="s">
        <v>23</v>
      </c>
      <c r="D41" s="20">
        <v>2319</v>
      </c>
      <c r="E41" s="21">
        <v>0</v>
      </c>
      <c r="F41" s="56">
        <f t="shared" si="4"/>
        <v>0</v>
      </c>
      <c r="G41" s="21">
        <v>1598</v>
      </c>
      <c r="H41" s="56">
        <f t="shared" si="0"/>
        <v>0.68909012505390255</v>
      </c>
      <c r="I41" s="21">
        <f t="shared" si="3"/>
        <v>1598</v>
      </c>
      <c r="J41" s="56">
        <f t="shared" si="1"/>
        <v>0.68909012505390255</v>
      </c>
      <c r="K41" s="57">
        <f t="shared" si="2"/>
        <v>0.68909012505390255</v>
      </c>
      <c r="L41" s="11"/>
      <c r="M41" s="11"/>
    </row>
    <row r="42" spans="1:16" ht="15.6" x14ac:dyDescent="0.3">
      <c r="A42" s="11"/>
      <c r="B42" s="11"/>
      <c r="C42" s="50" t="s">
        <v>32</v>
      </c>
      <c r="D42" s="51">
        <v>6332</v>
      </c>
      <c r="E42" s="52">
        <v>254</v>
      </c>
      <c r="F42" s="53">
        <f t="shared" si="4"/>
        <v>4.0113708149084021E-2</v>
      </c>
      <c r="G42" s="52">
        <v>4423</v>
      </c>
      <c r="H42" s="53">
        <f t="shared" si="0"/>
        <v>0.69851547694251426</v>
      </c>
      <c r="I42" s="52">
        <f t="shared" si="3"/>
        <v>4677</v>
      </c>
      <c r="J42" s="53">
        <f t="shared" si="1"/>
        <v>0.73862918509159825</v>
      </c>
      <c r="K42" s="54">
        <f t="shared" si="2"/>
        <v>0.72770648239552482</v>
      </c>
      <c r="L42" s="11"/>
      <c r="M42" s="11"/>
    </row>
    <row r="43" spans="1:16" ht="15.6" x14ac:dyDescent="0.3">
      <c r="A43" s="11"/>
      <c r="B43" s="11"/>
      <c r="C43" s="55" t="s">
        <v>17</v>
      </c>
      <c r="D43" s="20">
        <v>4044</v>
      </c>
      <c r="E43" s="21">
        <v>254</v>
      </c>
      <c r="F43" s="56">
        <f t="shared" si="4"/>
        <v>6.2809099901088031E-2</v>
      </c>
      <c r="G43" s="21">
        <v>2814</v>
      </c>
      <c r="H43" s="56">
        <f t="shared" si="0"/>
        <v>0.69584569732937684</v>
      </c>
      <c r="I43" s="21">
        <f t="shared" si="3"/>
        <v>3068</v>
      </c>
      <c r="J43" s="56">
        <f t="shared" si="1"/>
        <v>0.75865479723046492</v>
      </c>
      <c r="K43" s="57">
        <f t="shared" si="2"/>
        <v>0.74248021108179418</v>
      </c>
      <c r="L43" s="11"/>
      <c r="M43" s="11"/>
      <c r="N43" s="7"/>
      <c r="O43" s="7"/>
      <c r="P43" s="7"/>
    </row>
    <row r="44" spans="1:16" ht="16.2" thickBot="1" x14ac:dyDescent="0.35">
      <c r="A44" s="11"/>
      <c r="B44" s="11"/>
      <c r="C44" s="62" t="s">
        <v>23</v>
      </c>
      <c r="D44" s="63">
        <v>2288</v>
      </c>
      <c r="E44" s="64">
        <v>0</v>
      </c>
      <c r="F44" s="65">
        <f t="shared" si="4"/>
        <v>0</v>
      </c>
      <c r="G44" s="64">
        <v>1609</v>
      </c>
      <c r="H44" s="65">
        <f t="shared" si="0"/>
        <v>0.70323426573426573</v>
      </c>
      <c r="I44" s="64">
        <f t="shared" si="3"/>
        <v>1609</v>
      </c>
      <c r="J44" s="65">
        <f t="shared" si="1"/>
        <v>0.70323426573426573</v>
      </c>
      <c r="K44" s="66">
        <f t="shared" si="2"/>
        <v>0.70323426573426573</v>
      </c>
      <c r="L44" s="11"/>
      <c r="M44" s="11"/>
      <c r="N44" s="7"/>
      <c r="O44" s="7"/>
      <c r="P44" s="7"/>
    </row>
    <row r="45" spans="1:16" ht="15.6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7"/>
      <c r="O45" s="7"/>
      <c r="P45" s="7"/>
    </row>
    <row r="46" spans="1:16" ht="15.6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7"/>
      <c r="O46" s="7"/>
      <c r="P46" s="7"/>
    </row>
    <row r="47" spans="1:16" ht="15.6" x14ac:dyDescent="0.3">
      <c r="A47" s="29" t="s">
        <v>16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7"/>
      <c r="O47" s="7"/>
      <c r="P47" s="7"/>
    </row>
    <row r="48" spans="1:16" ht="15.6" x14ac:dyDescent="0.3">
      <c r="A48" s="29" t="s">
        <v>18</v>
      </c>
      <c r="B48" s="11"/>
      <c r="C48" s="11"/>
      <c r="D48" s="11"/>
      <c r="E48" s="11"/>
      <c r="F48" s="11"/>
      <c r="G48" s="31"/>
      <c r="H48" s="31"/>
      <c r="I48" s="31"/>
      <c r="J48" s="31"/>
      <c r="K48" s="31"/>
      <c r="L48" s="11"/>
      <c r="M48" s="11"/>
      <c r="N48" s="7"/>
      <c r="O48" s="7"/>
      <c r="P48" s="7"/>
    </row>
    <row r="49" spans="1:13" ht="15.6" x14ac:dyDescent="0.3">
      <c r="A49" s="29" t="s">
        <v>24</v>
      </c>
      <c r="B49" s="11"/>
      <c r="C49" s="11"/>
      <c r="D49" s="11"/>
      <c r="E49" s="11"/>
      <c r="F49" s="11"/>
      <c r="G49" s="30"/>
      <c r="H49" s="30" t="s">
        <v>12</v>
      </c>
      <c r="I49" s="30" t="s">
        <v>19</v>
      </c>
      <c r="J49" s="30" t="s">
        <v>20</v>
      </c>
      <c r="K49" s="30" t="s">
        <v>21</v>
      </c>
      <c r="L49" s="30"/>
      <c r="M49" s="11"/>
    </row>
    <row r="50" spans="1:13" ht="15.6" x14ac:dyDescent="0.3">
      <c r="A50" s="29" t="s">
        <v>22</v>
      </c>
      <c r="B50" s="11"/>
      <c r="C50" s="11"/>
      <c r="D50" s="11"/>
      <c r="E50" s="11"/>
      <c r="F50" s="11"/>
      <c r="G50" s="30"/>
      <c r="H50" s="30" t="s">
        <v>5</v>
      </c>
      <c r="I50" s="33">
        <v>0.74</v>
      </c>
      <c r="J50" s="33">
        <v>0.77</v>
      </c>
      <c r="K50" s="33">
        <v>0.69</v>
      </c>
      <c r="L50" s="33"/>
      <c r="M50" s="11"/>
    </row>
    <row r="51" spans="1:13" ht="15.6" x14ac:dyDescent="0.3">
      <c r="A51" s="29" t="s">
        <v>31</v>
      </c>
      <c r="B51" s="11"/>
      <c r="C51" s="11"/>
      <c r="D51" s="11"/>
      <c r="E51" s="11"/>
      <c r="F51" s="11"/>
      <c r="G51" s="30"/>
      <c r="H51" s="30" t="s">
        <v>6</v>
      </c>
      <c r="I51" s="33">
        <v>0.72</v>
      </c>
      <c r="J51" s="33">
        <v>0.75</v>
      </c>
      <c r="K51" s="33">
        <v>0.66</v>
      </c>
      <c r="L51" s="33"/>
      <c r="M51" s="11"/>
    </row>
    <row r="52" spans="1:13" ht="15.6" x14ac:dyDescent="0.3">
      <c r="A52" s="11"/>
      <c r="B52" s="11"/>
      <c r="C52" s="11"/>
      <c r="D52" s="11"/>
      <c r="E52" s="11"/>
      <c r="F52" s="11"/>
      <c r="G52" s="30"/>
      <c r="H52" s="30" t="s">
        <v>7</v>
      </c>
      <c r="I52" s="33">
        <v>0.7</v>
      </c>
      <c r="J52" s="33">
        <v>0.73</v>
      </c>
      <c r="K52" s="33">
        <v>0.66</v>
      </c>
      <c r="L52" s="33"/>
      <c r="M52" s="11"/>
    </row>
    <row r="53" spans="1:13" ht="15.6" x14ac:dyDescent="0.3">
      <c r="A53" s="11"/>
      <c r="B53" s="11"/>
      <c r="C53" s="11"/>
      <c r="D53" s="11"/>
      <c r="E53" s="11"/>
      <c r="F53" s="11"/>
      <c r="G53" s="30"/>
      <c r="H53" s="30" t="s">
        <v>8</v>
      </c>
      <c r="I53" s="33">
        <v>0.72</v>
      </c>
      <c r="J53" s="33">
        <v>0.74</v>
      </c>
      <c r="K53" s="33">
        <v>0.69</v>
      </c>
      <c r="L53" s="33"/>
      <c r="M53" s="11"/>
    </row>
    <row r="54" spans="1:13" ht="15.6" x14ac:dyDescent="0.3">
      <c r="A54" s="11"/>
      <c r="B54" s="11"/>
      <c r="C54" s="11"/>
      <c r="D54" s="11"/>
      <c r="E54" s="11"/>
      <c r="F54" s="11"/>
      <c r="G54" s="30"/>
      <c r="H54" s="30" t="s">
        <v>32</v>
      </c>
      <c r="I54" s="33">
        <v>0.73</v>
      </c>
      <c r="J54" s="33">
        <v>0.74</v>
      </c>
      <c r="K54" s="33">
        <v>0.7</v>
      </c>
      <c r="L54" s="33"/>
      <c r="M54" s="11"/>
    </row>
    <row r="55" spans="1:13" ht="15.6" x14ac:dyDescent="0.3">
      <c r="A55" s="11"/>
      <c r="B55" s="11"/>
      <c r="C55" s="11"/>
      <c r="D55" s="11"/>
      <c r="E55" s="11"/>
      <c r="F55" s="11"/>
      <c r="G55" s="30"/>
      <c r="H55" s="30"/>
      <c r="I55" s="30"/>
      <c r="J55" s="30"/>
      <c r="K55" s="30"/>
      <c r="L55" s="30"/>
      <c r="M55" s="11"/>
    </row>
    <row r="56" spans="1:13" ht="15.6" x14ac:dyDescent="0.3">
      <c r="A56" s="11"/>
      <c r="B56" s="11"/>
      <c r="C56" s="11"/>
      <c r="D56" s="11"/>
      <c r="E56" s="11"/>
      <c r="F56" s="11"/>
      <c r="G56" s="31"/>
      <c r="H56" s="31"/>
      <c r="I56" s="31"/>
      <c r="J56" s="31"/>
      <c r="K56" s="31"/>
      <c r="L56" s="11"/>
      <c r="M56" s="11"/>
    </row>
    <row r="57" spans="1:13" ht="15.6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15.6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15.6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 ht="15.6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15.6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15.6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 ht="15.6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ht="15.6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</sheetData>
  <mergeCells count="5">
    <mergeCell ref="C28:C29"/>
    <mergeCell ref="D28:D29"/>
    <mergeCell ref="E28:F28"/>
    <mergeCell ref="G28:H28"/>
    <mergeCell ref="I28:J28"/>
  </mergeCells>
  <conditionalFormatting sqref="M1:M3">
    <cfRule type="cellIs" dxfId="0" priority="1" operator="lessThan">
      <formula>0</formula>
    </cfRule>
  </conditionalFormatting>
  <pageMargins left="0.7" right="0.7" top="0.75" bottom="0.75" header="0.3" footer="0.3"/>
  <pageSetup scale="61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Fall-to-Spr Retention</vt:lpstr>
      <vt:lpstr>Fall-to-Spr Retention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Fall-to-Spring Overall Retention Summary</dc:title>
  <dc:creator>Casey N. Lofton</dc:creator>
  <cp:lastModifiedBy>Casey N. Lofton</cp:lastModifiedBy>
  <cp:lastPrinted>2025-07-03T16:02:06Z</cp:lastPrinted>
  <dcterms:created xsi:type="dcterms:W3CDTF">2025-07-03T14:41:53Z</dcterms:created>
  <dcterms:modified xsi:type="dcterms:W3CDTF">2026-04-02T17:50:36Z</dcterms:modified>
</cp:coreProperties>
</file>