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ata Requests\Fact Book\2024-25\Enrollment Demographics\"/>
    </mc:Choice>
  </mc:AlternateContent>
  <xr:revisionPtr revIDLastSave="0" documentId="13_ncr:1_{A92720A6-B572-44E0-AF13-465CDA7E29F3}" xr6:coauthVersionLast="47" xr6:coauthVersionMax="47" xr10:uidLastSave="{00000000-0000-0000-0000-000000000000}"/>
  <bookViews>
    <workbookView xWindow="-13365" yWindow="-16320" windowWidth="29040" windowHeight="15720" xr2:uid="{2C75B573-9F4C-4849-87D1-4D0E448E5464}"/>
  </bookViews>
  <sheets>
    <sheet name="5-Year FTE Breakdown" sheetId="1" r:id="rId1"/>
  </sheets>
  <definedNames>
    <definedName name="_xlnm.Print_Area" localSheetId="0">'5-Year FTE Breakdown'!$A$1:$Q$67</definedName>
    <definedName name="_xlnm.Print_Titles" localSheetId="0">'5-Year FTE Breakdown'!$1:$3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1" l="1"/>
  <c r="C10" i="1"/>
  <c r="G44" i="1"/>
  <c r="M44" i="1"/>
  <c r="P44" i="1"/>
  <c r="G45" i="1"/>
  <c r="M45" i="1"/>
  <c r="P45" i="1"/>
  <c r="G46" i="1"/>
  <c r="M46" i="1"/>
  <c r="P46" i="1"/>
  <c r="G47" i="1"/>
  <c r="M47" i="1"/>
  <c r="P47" i="1"/>
  <c r="G48" i="1"/>
  <c r="M48" i="1"/>
  <c r="P48" i="1"/>
  <c r="G49" i="1"/>
  <c r="M49" i="1"/>
  <c r="P49" i="1"/>
  <c r="G50" i="1"/>
  <c r="M50" i="1"/>
  <c r="P50" i="1"/>
  <c r="G51" i="1"/>
  <c r="M51" i="1"/>
  <c r="P51" i="1"/>
  <c r="G52" i="1"/>
  <c r="M52" i="1"/>
  <c r="P52" i="1"/>
  <c r="G53" i="1"/>
  <c r="M53" i="1"/>
  <c r="P53" i="1"/>
  <c r="G55" i="1"/>
  <c r="M55" i="1"/>
  <c r="P55" i="1"/>
  <c r="G56" i="1"/>
  <c r="M56" i="1"/>
  <c r="P56" i="1"/>
  <c r="G57" i="1"/>
  <c r="M57" i="1"/>
  <c r="P57" i="1"/>
  <c r="G58" i="1"/>
  <c r="M58" i="1"/>
  <c r="P58" i="1"/>
  <c r="G59" i="1"/>
  <c r="M59" i="1"/>
  <c r="P59" i="1"/>
  <c r="G60" i="1"/>
  <c r="M60" i="1"/>
  <c r="P60" i="1"/>
  <c r="F61" i="1"/>
  <c r="G61" i="1" s="1"/>
  <c r="M61" i="1"/>
  <c r="P61" i="1"/>
  <c r="L10" i="1"/>
  <c r="O10" i="1"/>
  <c r="G11" i="1"/>
  <c r="J11" i="1"/>
  <c r="M11" i="1"/>
  <c r="P11" i="1"/>
  <c r="G12" i="1"/>
  <c r="J12" i="1"/>
  <c r="M12" i="1"/>
  <c r="P12" i="1"/>
  <c r="G16" i="1"/>
  <c r="M16" i="1"/>
  <c r="P16" i="1"/>
  <c r="G17" i="1"/>
  <c r="M17" i="1"/>
  <c r="P17" i="1"/>
  <c r="G18" i="1"/>
  <c r="M18" i="1"/>
  <c r="P18" i="1"/>
  <c r="G19" i="1"/>
  <c r="M19" i="1"/>
  <c r="P19" i="1"/>
  <c r="G20" i="1"/>
  <c r="M20" i="1"/>
  <c r="P20" i="1"/>
  <c r="F21" i="1"/>
  <c r="G21" i="1" s="1"/>
  <c r="M21" i="1"/>
  <c r="P21" i="1"/>
  <c r="G23" i="1"/>
  <c r="M23" i="1"/>
  <c r="P23" i="1"/>
  <c r="G24" i="1"/>
  <c r="M24" i="1"/>
  <c r="P24" i="1"/>
  <c r="G25" i="1"/>
  <c r="M25" i="1"/>
  <c r="P25" i="1"/>
  <c r="G27" i="1"/>
  <c r="M27" i="1"/>
  <c r="P27" i="1"/>
  <c r="G28" i="1"/>
  <c r="M28" i="1"/>
  <c r="P28" i="1"/>
  <c r="G29" i="1"/>
  <c r="M29" i="1"/>
  <c r="P29" i="1"/>
  <c r="G30" i="1"/>
  <c r="L30" i="1"/>
  <c r="M30" i="1" s="1"/>
  <c r="O30" i="1"/>
  <c r="P30" i="1"/>
  <c r="G31" i="1"/>
  <c r="M31" i="1"/>
  <c r="P31" i="1"/>
  <c r="G32" i="1"/>
  <c r="M32" i="1"/>
  <c r="P32" i="1"/>
  <c r="G34" i="1"/>
  <c r="M34" i="1"/>
  <c r="P34" i="1"/>
  <c r="G35" i="1"/>
  <c r="M35" i="1"/>
  <c r="P35" i="1"/>
  <c r="G37" i="1"/>
  <c r="L37" i="1"/>
  <c r="M37" i="1" s="1"/>
  <c r="O37" i="1"/>
  <c r="P37" i="1"/>
  <c r="G38" i="1"/>
  <c r="M38" i="1"/>
  <c r="P38" i="1"/>
  <c r="G39" i="1"/>
  <c r="M39" i="1"/>
  <c r="P39" i="1"/>
  <c r="G41" i="1"/>
  <c r="J41" i="1"/>
  <c r="M41" i="1"/>
  <c r="P41" i="1"/>
  <c r="G42" i="1"/>
  <c r="J42" i="1"/>
  <c r="M42" i="1"/>
  <c r="P42" i="1"/>
  <c r="D60" i="1"/>
  <c r="D59" i="1"/>
  <c r="D58" i="1"/>
  <c r="D57" i="1"/>
  <c r="D56" i="1"/>
  <c r="D55" i="1"/>
  <c r="D53" i="1"/>
  <c r="D52" i="1"/>
  <c r="D51" i="1"/>
  <c r="D50" i="1"/>
  <c r="D49" i="1"/>
  <c r="D48" i="1"/>
  <c r="D47" i="1"/>
  <c r="D46" i="1"/>
  <c r="D45" i="1"/>
  <c r="D44" i="1"/>
  <c r="D42" i="1"/>
  <c r="D41" i="1"/>
  <c r="D39" i="1"/>
  <c r="D38" i="1"/>
  <c r="D37" i="1"/>
  <c r="D35" i="1"/>
  <c r="D34" i="1"/>
  <c r="D32" i="1"/>
  <c r="D31" i="1"/>
  <c r="D30" i="1"/>
  <c r="D29" i="1"/>
  <c r="D28" i="1"/>
  <c r="D27" i="1"/>
  <c r="D25" i="1"/>
  <c r="D24" i="1"/>
  <c r="D23" i="1"/>
  <c r="D21" i="1"/>
  <c r="D20" i="1"/>
  <c r="D19" i="1"/>
  <c r="D18" i="1"/>
  <c r="D17" i="1"/>
  <c r="D16" i="1"/>
  <c r="D11" i="1"/>
  <c r="D12" i="1"/>
</calcChain>
</file>

<file path=xl/sharedStrings.xml><?xml version="1.0" encoding="utf-8"?>
<sst xmlns="http://schemas.openxmlformats.org/spreadsheetml/2006/main" count="105" uniqueCount="69">
  <si>
    <t>Number</t>
  </si>
  <si>
    <t>Percent</t>
  </si>
  <si>
    <t>2021-2022</t>
  </si>
  <si>
    <t>2020-2021</t>
  </si>
  <si>
    <t>Headcount</t>
  </si>
  <si>
    <t>Credit Hours</t>
  </si>
  <si>
    <t>Average Student Load</t>
  </si>
  <si>
    <t>Part-Time</t>
  </si>
  <si>
    <t>-</t>
  </si>
  <si>
    <t>College Transfer Associate Degree (AA/AS)</t>
  </si>
  <si>
    <t>Career Technical Associate Degree (AAS)</t>
  </si>
  <si>
    <t>Career Studies Certificate (CSC)</t>
  </si>
  <si>
    <t>Certification (CERT)</t>
  </si>
  <si>
    <t>Dual Enrollment</t>
  </si>
  <si>
    <t>Unclassified</t>
  </si>
  <si>
    <t>Gender</t>
  </si>
  <si>
    <t>Female</t>
  </si>
  <si>
    <t>Male</t>
  </si>
  <si>
    <t>Not specified</t>
  </si>
  <si>
    <t>Race/Ethnicity</t>
  </si>
  <si>
    <t>Asian</t>
  </si>
  <si>
    <t>Black</t>
  </si>
  <si>
    <t>Hispanic</t>
  </si>
  <si>
    <t>Other</t>
  </si>
  <si>
    <t>White</t>
  </si>
  <si>
    <t>Two or More</t>
  </si>
  <si>
    <t>Age</t>
  </si>
  <si>
    <t>&lt;=17</t>
  </si>
  <si>
    <t>18-19</t>
  </si>
  <si>
    <t>20-21</t>
  </si>
  <si>
    <t>22-24</t>
  </si>
  <si>
    <t>25-29</t>
  </si>
  <si>
    <t>30-34</t>
  </si>
  <si>
    <t>35-39</t>
  </si>
  <si>
    <t>40-49</t>
  </si>
  <si>
    <t>50-64</t>
  </si>
  <si>
    <t>&gt;=65</t>
  </si>
  <si>
    <t>Residency</t>
  </si>
  <si>
    <t>In-State</t>
  </si>
  <si>
    <t>Out-of-State</t>
  </si>
  <si>
    <t>Military</t>
  </si>
  <si>
    <t>Active Military/Veteran</t>
  </si>
  <si>
    <t>Military Family</t>
  </si>
  <si>
    <t>No Military Affiliation</t>
  </si>
  <si>
    <t>First-Generation</t>
  </si>
  <si>
    <t>No</t>
  </si>
  <si>
    <t>Yes</t>
  </si>
  <si>
    <t>Jurisdiction</t>
  </si>
  <si>
    <t>Botetourt County</t>
  </si>
  <si>
    <t>Craig County</t>
  </si>
  <si>
    <t>Franklin County</t>
  </si>
  <si>
    <t>Roanoke City</t>
  </si>
  <si>
    <t>Roanoke County</t>
  </si>
  <si>
    <t>Salem City</t>
  </si>
  <si>
    <t>Source: VCCS UDT</t>
  </si>
  <si>
    <t>The table below shows the past five years of enrollment and demographic data for VWCC students. One full academic year includes Summer, Fall, and Spring terms.</t>
  </si>
  <si>
    <t>Full-Time^</t>
  </si>
  <si>
    <t>Full-Time Equivalents (FTEs)*</t>
  </si>
  <si>
    <t>Program Type~</t>
  </si>
  <si>
    <t>Other**</t>
  </si>
  <si>
    <t>~ Based on student's primary plan</t>
  </si>
  <si>
    <t>** "Other" includes American Indian or Alaskan Native, Hawaiian/Pacific Islander, Not specified, and Unknown</t>
  </si>
  <si>
    <t>FTE</t>
  </si>
  <si>
    <t>^ Full-time students are those enrolled in at least 24 credits during the academic year</t>
  </si>
  <si>
    <t>* A full-time equivalent (FTE) equals total number of credit hours divided by 30</t>
  </si>
  <si>
    <t>Virginia Western Annual Student Enrollment Summary - Breakdown by Full-Time Equivalents (FTEs)*</t>
  </si>
  <si>
    <t>2023-2024</t>
  </si>
  <si>
    <t>2022-2023</t>
  </si>
  <si>
    <t>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</si>
</sst>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9" fontId="3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3" fontId="0" fillId="0" borderId="0" xfId="0" applyNumberFormat="1"/>
    <xf numFmtId="0" fontId="5" fillId="0" borderId="0" xfId="0" applyFont="1"/>
    <xf numFmtId="0" fontId="2" fillId="2" borderId="0" xfId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2" fillId="2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6" fillId="0" borderId="0" xfId="0" applyFont="1" applyAlignment="1">
      <alignment horizontal="centerContinuous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/>
    <xf numFmtId="164" fontId="6" fillId="0" borderId="3" xfId="0" applyNumberFormat="1" applyFont="1" applyBorder="1" applyAlignment="1">
      <alignment horizontal="center" vertical="center"/>
    </xf>
    <xf numFmtId="9" fontId="6" fillId="0" borderId="2" xfId="2" applyFont="1" applyBorder="1" applyAlignment="1">
      <alignment horizontal="center" vertical="center"/>
    </xf>
    <xf numFmtId="9" fontId="6" fillId="0" borderId="4" xfId="2" applyFont="1" applyBorder="1" applyAlignment="1">
      <alignment horizontal="center" vertical="center"/>
    </xf>
    <xf numFmtId="3" fontId="6" fillId="0" borderId="11" xfId="0" applyNumberFormat="1" applyFont="1" applyBorder="1" applyAlignment="1">
      <alignment horizontal="center" vertical="center"/>
    </xf>
    <xf numFmtId="9" fontId="6" fillId="0" borderId="11" xfId="2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9" fontId="6" fillId="0" borderId="6" xfId="2" applyFont="1" applyBorder="1" applyAlignment="1">
      <alignment horizontal="center" vertical="center"/>
    </xf>
    <xf numFmtId="0" fontId="8" fillId="0" borderId="9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 indent="1"/>
    </xf>
    <xf numFmtId="0" fontId="6" fillId="0" borderId="9" xfId="0" applyFont="1" applyBorder="1" applyAlignment="1">
      <alignment horizontal="left" indent="1"/>
    </xf>
    <xf numFmtId="0" fontId="6" fillId="0" borderId="8" xfId="0" applyFont="1" applyBorder="1" applyAlignment="1">
      <alignment horizontal="left" indent="1"/>
    </xf>
    <xf numFmtId="0" fontId="8" fillId="0" borderId="7" xfId="0" applyFont="1" applyBorder="1"/>
    <xf numFmtId="0" fontId="8" fillId="0" borderId="7" xfId="0" applyFont="1" applyBorder="1" applyAlignment="1">
      <alignment horizontal="left"/>
    </xf>
    <xf numFmtId="0" fontId="9" fillId="0" borderId="0" xfId="0" applyFont="1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9" xfId="0" applyFont="1" applyBorder="1" applyAlignment="1">
      <alignment horizontal="left" vertical="center" wrapText="1" indent="1"/>
    </xf>
    <xf numFmtId="0" fontId="8" fillId="0" borderId="7" xfId="0" applyFont="1" applyBorder="1" applyAlignment="1">
      <alignment horizontal="left" wrapText="1"/>
    </xf>
    <xf numFmtId="0" fontId="8" fillId="0" borderId="8" xfId="0" applyFont="1" applyBorder="1" applyAlignment="1">
      <alignment horizontal="left" wrapText="1"/>
    </xf>
    <xf numFmtId="0" fontId="7" fillId="3" borderId="1" xfId="1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</cellXfs>
  <cellStyles count="3">
    <cellStyle name="Accent1" xfId="1" builtinId="29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77A22-A05F-493A-B97C-E52594C69B8B}">
  <sheetPr>
    <pageSetUpPr fitToPage="1"/>
  </sheetPr>
  <dimension ref="A1:S67"/>
  <sheetViews>
    <sheetView tabSelected="1" zoomScaleNormal="100" workbookViewId="0">
      <pane ySplit="5" topLeftCell="A6" activePane="bottomLeft" state="frozen"/>
      <selection pane="bottomLeft" activeCell="J16" sqref="J16"/>
    </sheetView>
  </sheetViews>
  <sheetFormatPr defaultRowHeight="14.4" x14ac:dyDescent="0.3"/>
  <cols>
    <col min="1" max="1" width="44.33203125" customWidth="1"/>
    <col min="2" max="2" width="2.44140625" customWidth="1"/>
    <col min="3" max="3" width="10.5546875" customWidth="1"/>
    <col min="4" max="4" width="8.88671875" customWidth="1"/>
    <col min="5" max="5" width="2.44140625" customWidth="1"/>
    <col min="6" max="6" width="10.5546875" style="9" customWidth="1"/>
    <col min="7" max="7" width="8.88671875" style="9"/>
    <col min="8" max="8" width="2.44140625" style="9" customWidth="1"/>
    <col min="9" max="9" width="10.5546875" style="9" bestFit="1" customWidth="1"/>
    <col min="10" max="10" width="8.88671875" style="9"/>
    <col min="11" max="11" width="2.44140625" style="9" customWidth="1"/>
    <col min="12" max="12" width="10.5546875" style="9" bestFit="1" customWidth="1"/>
    <col min="13" max="13" width="8.88671875" style="9"/>
    <col min="14" max="14" width="2.44140625" style="9" customWidth="1"/>
    <col min="15" max="15" width="10.5546875" style="9" bestFit="1" customWidth="1"/>
    <col min="16" max="16" width="8.88671875" style="9"/>
    <col min="17" max="17" width="2.44140625" customWidth="1"/>
  </cols>
  <sheetData>
    <row r="1" spans="1:17" ht="18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1.5" customHeight="1" x14ac:dyDescent="0.3">
      <c r="A2" s="5"/>
      <c r="B2" s="5"/>
      <c r="C2" s="5"/>
      <c r="D2" s="5"/>
      <c r="E2" s="5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5"/>
    </row>
    <row r="3" spans="1:17" ht="15.6" x14ac:dyDescent="0.3">
      <c r="A3" s="14" t="s">
        <v>55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15" thickBot="1" x14ac:dyDescent="0.35">
      <c r="C4" s="9"/>
      <c r="D4" s="9"/>
    </row>
    <row r="5" spans="1:17" ht="15.6" x14ac:dyDescent="0.3">
      <c r="B5" s="2"/>
      <c r="C5" s="43" t="s">
        <v>68</v>
      </c>
      <c r="D5" s="44"/>
      <c r="E5" s="15"/>
      <c r="F5" s="43" t="s">
        <v>66</v>
      </c>
      <c r="G5" s="44"/>
      <c r="H5" s="15"/>
      <c r="I5" s="43" t="s">
        <v>67</v>
      </c>
      <c r="J5" s="44"/>
      <c r="K5" s="16"/>
      <c r="L5" s="43" t="s">
        <v>2</v>
      </c>
      <c r="M5" s="44"/>
      <c r="N5" s="16"/>
      <c r="O5" s="43" t="s">
        <v>3</v>
      </c>
      <c r="P5" s="44"/>
      <c r="Q5" s="2"/>
    </row>
    <row r="6" spans="1:17" ht="16.2" thickBot="1" x14ac:dyDescent="0.35">
      <c r="B6" s="2"/>
      <c r="C6" s="45" t="s">
        <v>0</v>
      </c>
      <c r="D6" s="46" t="s">
        <v>1</v>
      </c>
      <c r="E6" s="15"/>
      <c r="F6" s="45" t="s">
        <v>0</v>
      </c>
      <c r="G6" s="46" t="s">
        <v>1</v>
      </c>
      <c r="H6" s="15"/>
      <c r="I6" s="45" t="s">
        <v>0</v>
      </c>
      <c r="J6" s="46" t="s">
        <v>1</v>
      </c>
      <c r="K6" s="16"/>
      <c r="L6" s="45" t="s">
        <v>0</v>
      </c>
      <c r="M6" s="46" t="s">
        <v>1</v>
      </c>
      <c r="N6" s="16"/>
      <c r="O6" s="45" t="s">
        <v>0</v>
      </c>
      <c r="P6" s="46" t="s">
        <v>1</v>
      </c>
      <c r="Q6" s="2"/>
    </row>
    <row r="7" spans="1:17" ht="15.6" x14ac:dyDescent="0.3">
      <c r="A7" s="41" t="s">
        <v>4</v>
      </c>
      <c r="B7" s="1"/>
      <c r="C7" s="17">
        <v>8745</v>
      </c>
      <c r="D7" s="18" t="s">
        <v>8</v>
      </c>
      <c r="E7" s="19"/>
      <c r="F7" s="17">
        <v>8441</v>
      </c>
      <c r="G7" s="18" t="s">
        <v>8</v>
      </c>
      <c r="H7" s="19"/>
      <c r="I7" s="17">
        <v>8100</v>
      </c>
      <c r="J7" s="18" t="s">
        <v>8</v>
      </c>
      <c r="K7" s="20"/>
      <c r="L7" s="17">
        <v>7578</v>
      </c>
      <c r="M7" s="18" t="s">
        <v>8</v>
      </c>
      <c r="N7" s="20"/>
      <c r="O7" s="17">
        <v>7827</v>
      </c>
      <c r="P7" s="18" t="s">
        <v>8</v>
      </c>
      <c r="Q7" s="1"/>
    </row>
    <row r="8" spans="1:17" ht="16.2" thickBot="1" x14ac:dyDescent="0.35">
      <c r="A8" s="42" t="s">
        <v>57</v>
      </c>
      <c r="B8" s="1"/>
      <c r="C8" s="21">
        <v>3633</v>
      </c>
      <c r="D8" s="22" t="s">
        <v>8</v>
      </c>
      <c r="E8" s="19"/>
      <c r="F8" s="21">
        <v>3521</v>
      </c>
      <c r="G8" s="22" t="s">
        <v>8</v>
      </c>
      <c r="H8" s="19"/>
      <c r="I8" s="21">
        <v>3326</v>
      </c>
      <c r="J8" s="22" t="s">
        <v>8</v>
      </c>
      <c r="K8" s="20"/>
      <c r="L8" s="21">
        <v>3215</v>
      </c>
      <c r="M8" s="22" t="s">
        <v>8</v>
      </c>
      <c r="N8" s="20"/>
      <c r="O8" s="21">
        <v>3367</v>
      </c>
      <c r="P8" s="22" t="s">
        <v>8</v>
      </c>
      <c r="Q8" s="1"/>
    </row>
    <row r="9" spans="1:17" ht="15.6" x14ac:dyDescent="0.3">
      <c r="A9" s="41" t="s">
        <v>5</v>
      </c>
      <c r="C9" s="17">
        <v>108982</v>
      </c>
      <c r="D9" s="18" t="s">
        <v>8</v>
      </c>
      <c r="E9" s="23"/>
      <c r="F9" s="17">
        <v>105626</v>
      </c>
      <c r="G9" s="18" t="s">
        <v>8</v>
      </c>
      <c r="H9" s="23"/>
      <c r="I9" s="17">
        <v>99777</v>
      </c>
      <c r="J9" s="18" t="s">
        <v>8</v>
      </c>
      <c r="K9" s="20"/>
      <c r="L9" s="17">
        <v>96458</v>
      </c>
      <c r="M9" s="18" t="s">
        <v>8</v>
      </c>
      <c r="N9" s="20"/>
      <c r="O9" s="17">
        <v>101014</v>
      </c>
      <c r="P9" s="18" t="s">
        <v>8</v>
      </c>
    </row>
    <row r="10" spans="1:17" ht="16.2" thickBot="1" x14ac:dyDescent="0.35">
      <c r="A10" s="42" t="s">
        <v>6</v>
      </c>
      <c r="C10" s="24">
        <f>C9/C7</f>
        <v>12.462206975414523</v>
      </c>
      <c r="D10" s="22" t="s">
        <v>8</v>
      </c>
      <c r="E10" s="23"/>
      <c r="F10" s="24">
        <v>12.513446274138134</v>
      </c>
      <c r="G10" s="22" t="s">
        <v>8</v>
      </c>
      <c r="H10" s="23"/>
      <c r="I10" s="24">
        <v>12.3</v>
      </c>
      <c r="J10" s="22" t="s">
        <v>8</v>
      </c>
      <c r="K10" s="20"/>
      <c r="L10" s="24">
        <f>L9/L7</f>
        <v>12.728688308260756</v>
      </c>
      <c r="M10" s="22" t="s">
        <v>8</v>
      </c>
      <c r="N10" s="20"/>
      <c r="O10" s="24">
        <f>O9/O7</f>
        <v>12.905838763255398</v>
      </c>
      <c r="P10" s="22" t="s">
        <v>8</v>
      </c>
    </row>
    <row r="11" spans="1:17" ht="15.6" x14ac:dyDescent="0.3">
      <c r="A11" s="41" t="s">
        <v>56</v>
      </c>
      <c r="C11" s="17">
        <v>1239</v>
      </c>
      <c r="D11" s="25">
        <f>C11/$C$8</f>
        <v>0.34104046242774566</v>
      </c>
      <c r="E11" s="23"/>
      <c r="F11" s="17">
        <v>1212</v>
      </c>
      <c r="G11" s="25">
        <f>F11/$C$8</f>
        <v>0.33360858794384807</v>
      </c>
      <c r="H11" s="23"/>
      <c r="I11" s="17">
        <v>1168</v>
      </c>
      <c r="J11" s="25">
        <f>I11/I8</f>
        <v>0.35117257967528565</v>
      </c>
      <c r="K11" s="20"/>
      <c r="L11" s="17">
        <v>1153</v>
      </c>
      <c r="M11" s="25">
        <f>L11/$I$8</f>
        <v>0.34666265784726397</v>
      </c>
      <c r="N11" s="20"/>
      <c r="O11" s="17">
        <v>1194</v>
      </c>
      <c r="P11" s="25">
        <f>O11/$L$8</f>
        <v>0.37138413685847588</v>
      </c>
    </row>
    <row r="12" spans="1:17" ht="16.2" thickBot="1" x14ac:dyDescent="0.35">
      <c r="A12" s="42" t="s">
        <v>7</v>
      </c>
      <c r="C12" s="21">
        <v>2394</v>
      </c>
      <c r="D12" s="26">
        <f>C12/$C$8</f>
        <v>0.65895953757225434</v>
      </c>
      <c r="E12" s="23"/>
      <c r="F12" s="21">
        <v>2309</v>
      </c>
      <c r="G12" s="26">
        <f>F12/$C$8</f>
        <v>0.63556289567850266</v>
      </c>
      <c r="H12" s="23"/>
      <c r="I12" s="21">
        <v>2158</v>
      </c>
      <c r="J12" s="26">
        <f>I12/I8</f>
        <v>0.64882742032471441</v>
      </c>
      <c r="K12" s="20"/>
      <c r="L12" s="21">
        <v>2062</v>
      </c>
      <c r="M12" s="26">
        <f>L12/$I$8</f>
        <v>0.61996392062537586</v>
      </c>
      <c r="N12" s="20"/>
      <c r="O12" s="21">
        <v>2173</v>
      </c>
      <c r="P12" s="26">
        <f>O12/$L$8</f>
        <v>0.67589424572317258</v>
      </c>
    </row>
    <row r="13" spans="1:17" ht="16.2" thickBot="1" x14ac:dyDescent="0.35">
      <c r="A13" s="6"/>
      <c r="C13" s="27"/>
      <c r="D13" s="28"/>
      <c r="E13" s="23"/>
      <c r="F13" s="27"/>
      <c r="G13" s="28"/>
      <c r="H13" s="23"/>
      <c r="I13" s="27"/>
      <c r="J13" s="28"/>
      <c r="K13" s="20"/>
      <c r="L13" s="27"/>
      <c r="M13" s="28"/>
      <c r="N13" s="20"/>
      <c r="O13" s="27"/>
      <c r="P13" s="28"/>
    </row>
    <row r="14" spans="1:17" ht="16.2" thickBot="1" x14ac:dyDescent="0.35">
      <c r="A14" s="7"/>
      <c r="C14" s="45" t="s">
        <v>62</v>
      </c>
      <c r="D14" s="46" t="s">
        <v>1</v>
      </c>
      <c r="E14" s="23"/>
      <c r="F14" s="45" t="s">
        <v>62</v>
      </c>
      <c r="G14" s="46" t="s">
        <v>1</v>
      </c>
      <c r="H14" s="23"/>
      <c r="I14" s="45" t="s">
        <v>62</v>
      </c>
      <c r="J14" s="46" t="s">
        <v>1</v>
      </c>
      <c r="K14" s="16"/>
      <c r="L14" s="45" t="s">
        <v>62</v>
      </c>
      <c r="M14" s="46" t="s">
        <v>1</v>
      </c>
      <c r="N14" s="16"/>
      <c r="O14" s="45" t="s">
        <v>62</v>
      </c>
      <c r="P14" s="46" t="s">
        <v>1</v>
      </c>
      <c r="Q14" s="2"/>
    </row>
    <row r="15" spans="1:17" ht="15.6" x14ac:dyDescent="0.3">
      <c r="A15" s="31" t="s">
        <v>58</v>
      </c>
      <c r="C15" s="17"/>
      <c r="D15" s="25"/>
      <c r="E15" s="23"/>
      <c r="F15" s="17"/>
      <c r="G15" s="25"/>
      <c r="H15" s="23"/>
      <c r="I15" s="17"/>
      <c r="J15" s="25"/>
      <c r="K15" s="20"/>
      <c r="L15" s="17"/>
      <c r="M15" s="25"/>
      <c r="N15" s="20"/>
      <c r="O15" s="17"/>
      <c r="P15" s="25"/>
    </row>
    <row r="16" spans="1:17" s="38" customFormat="1" ht="15.6" x14ac:dyDescent="0.3">
      <c r="A16" s="40" t="s">
        <v>9</v>
      </c>
      <c r="C16" s="29">
        <v>1332</v>
      </c>
      <c r="D16" s="30">
        <f t="shared" ref="D16:D21" si="0">C16/$C$8</f>
        <v>0.36663914120561519</v>
      </c>
      <c r="E16" s="39"/>
      <c r="F16" s="29">
        <v>1349</v>
      </c>
      <c r="G16" s="30">
        <f t="shared" ref="G16:G21" si="1">F16/$C$8</f>
        <v>0.37131846958436554</v>
      </c>
      <c r="H16" s="39"/>
      <c r="I16" s="29">
        <v>1336</v>
      </c>
      <c r="J16" s="30">
        <v>0.40168370414912807</v>
      </c>
      <c r="K16" s="20"/>
      <c r="L16" s="29">
        <v>1305</v>
      </c>
      <c r="M16" s="30">
        <f>L16/$I$8</f>
        <v>0.39236319903788336</v>
      </c>
      <c r="N16" s="20"/>
      <c r="O16" s="29">
        <v>1396</v>
      </c>
      <c r="P16" s="30">
        <f>O16/$L$8</f>
        <v>0.43421461897356145</v>
      </c>
    </row>
    <row r="17" spans="1:19" ht="15.6" x14ac:dyDescent="0.3">
      <c r="A17" s="32" t="s">
        <v>10</v>
      </c>
      <c r="C17" s="29">
        <v>847</v>
      </c>
      <c r="D17" s="30">
        <f t="shared" si="0"/>
        <v>0.23314065510597304</v>
      </c>
      <c r="E17" s="23"/>
      <c r="F17" s="29">
        <v>814</v>
      </c>
      <c r="G17" s="30">
        <f t="shared" si="1"/>
        <v>0.22405725295898707</v>
      </c>
      <c r="H17" s="23"/>
      <c r="I17" s="29">
        <v>795</v>
      </c>
      <c r="J17" s="30">
        <v>0.23902585688514733</v>
      </c>
      <c r="K17" s="20"/>
      <c r="L17" s="29">
        <v>758</v>
      </c>
      <c r="M17" s="30">
        <f t="shared" ref="M17:M21" si="2">L17/$I$8</f>
        <v>0.22790138304269392</v>
      </c>
      <c r="N17" s="20"/>
      <c r="O17" s="29">
        <v>781</v>
      </c>
      <c r="P17" s="30">
        <f t="shared" ref="P17:P21" si="3">O17/$L$8</f>
        <v>0.24292379471228615</v>
      </c>
      <c r="S17" s="3"/>
    </row>
    <row r="18" spans="1:19" ht="15.6" x14ac:dyDescent="0.3">
      <c r="A18" s="32" t="s">
        <v>11</v>
      </c>
      <c r="C18" s="29">
        <v>507</v>
      </c>
      <c r="D18" s="30">
        <f t="shared" si="0"/>
        <v>0.13955408753096615</v>
      </c>
      <c r="E18" s="23"/>
      <c r="F18" s="29">
        <v>441</v>
      </c>
      <c r="G18" s="30">
        <f t="shared" si="1"/>
        <v>0.12138728323699421</v>
      </c>
      <c r="H18" s="23"/>
      <c r="I18" s="29">
        <v>402</v>
      </c>
      <c r="J18" s="30">
        <v>0.12086590499098016</v>
      </c>
      <c r="K18" s="20"/>
      <c r="L18" s="29">
        <v>390</v>
      </c>
      <c r="M18" s="30">
        <f t="shared" si="2"/>
        <v>0.11725796752856284</v>
      </c>
      <c r="N18" s="20"/>
      <c r="O18" s="29">
        <v>394</v>
      </c>
      <c r="P18" s="30">
        <f t="shared" si="3"/>
        <v>0.12255054432348367</v>
      </c>
    </row>
    <row r="19" spans="1:19" ht="15.6" x14ac:dyDescent="0.3">
      <c r="A19" s="33" t="s">
        <v>12</v>
      </c>
      <c r="C19" s="29">
        <v>30</v>
      </c>
      <c r="D19" s="30">
        <f t="shared" si="0"/>
        <v>8.2576383154417832E-3</v>
      </c>
      <c r="E19" s="23"/>
      <c r="F19" s="29">
        <v>33</v>
      </c>
      <c r="G19" s="30">
        <f t="shared" si="1"/>
        <v>9.0834021469859624E-3</v>
      </c>
      <c r="H19" s="23"/>
      <c r="I19" s="29">
        <v>27</v>
      </c>
      <c r="J19" s="30">
        <v>8.1178592904389661E-3</v>
      </c>
      <c r="K19" s="20"/>
      <c r="L19" s="29">
        <v>28</v>
      </c>
      <c r="M19" s="30">
        <f t="shared" si="2"/>
        <v>8.4185207456404093E-3</v>
      </c>
      <c r="N19" s="20"/>
      <c r="O19" s="29">
        <v>30</v>
      </c>
      <c r="P19" s="30">
        <f t="shared" si="3"/>
        <v>9.3312597200622092E-3</v>
      </c>
    </row>
    <row r="20" spans="1:19" ht="15.6" x14ac:dyDescent="0.3">
      <c r="A20" s="33" t="s">
        <v>13</v>
      </c>
      <c r="C20" s="29">
        <v>793</v>
      </c>
      <c r="D20" s="30">
        <f t="shared" si="0"/>
        <v>0.21827690613817782</v>
      </c>
      <c r="E20" s="23"/>
      <c r="F20" s="29">
        <v>752</v>
      </c>
      <c r="G20" s="30">
        <f t="shared" si="1"/>
        <v>0.20699146710707406</v>
      </c>
      <c r="H20" s="23"/>
      <c r="I20" s="29">
        <v>629</v>
      </c>
      <c r="J20" s="30">
        <v>0.18911605532170775</v>
      </c>
      <c r="K20" s="20"/>
      <c r="L20" s="29">
        <v>610</v>
      </c>
      <c r="M20" s="30">
        <f t="shared" si="2"/>
        <v>0.18340348767288034</v>
      </c>
      <c r="N20" s="20"/>
      <c r="O20" s="29">
        <v>657</v>
      </c>
      <c r="P20" s="30">
        <f t="shared" si="3"/>
        <v>0.20435458786936236</v>
      </c>
      <c r="R20" s="3"/>
    </row>
    <row r="21" spans="1:19" ht="16.2" thickBot="1" x14ac:dyDescent="0.35">
      <c r="A21" s="34" t="s">
        <v>14</v>
      </c>
      <c r="C21" s="21">
        <v>124</v>
      </c>
      <c r="D21" s="26">
        <f t="shared" si="0"/>
        <v>3.4131571703826039E-2</v>
      </c>
      <c r="E21" s="23"/>
      <c r="F21" s="21">
        <f>F8-SUM(F16:F20)</f>
        <v>132</v>
      </c>
      <c r="G21" s="26">
        <f t="shared" si="1"/>
        <v>3.633360858794385E-2</v>
      </c>
      <c r="H21" s="23"/>
      <c r="I21" s="21">
        <v>137</v>
      </c>
      <c r="J21" s="26">
        <v>4.1190619362597714E-2</v>
      </c>
      <c r="K21" s="20"/>
      <c r="L21" s="21">
        <v>124</v>
      </c>
      <c r="M21" s="26">
        <f t="shared" si="2"/>
        <v>3.7282020444978956E-2</v>
      </c>
      <c r="N21" s="20"/>
      <c r="O21" s="21">
        <v>110</v>
      </c>
      <c r="P21" s="26">
        <f t="shared" si="3"/>
        <v>3.4214618973561428E-2</v>
      </c>
    </row>
    <row r="22" spans="1:19" ht="15.6" x14ac:dyDescent="0.3">
      <c r="A22" s="35" t="s">
        <v>15</v>
      </c>
      <c r="C22" s="17"/>
      <c r="D22" s="25"/>
      <c r="E22" s="23"/>
      <c r="F22" s="17"/>
      <c r="G22" s="25"/>
      <c r="H22" s="23"/>
      <c r="I22" s="17"/>
      <c r="J22" s="25"/>
      <c r="K22" s="20"/>
      <c r="L22" s="17"/>
      <c r="M22" s="25"/>
      <c r="N22" s="20"/>
      <c r="O22" s="17"/>
      <c r="P22" s="25"/>
    </row>
    <row r="23" spans="1:19" ht="15.6" x14ac:dyDescent="0.3">
      <c r="A23" s="33" t="s">
        <v>16</v>
      </c>
      <c r="C23" s="29">
        <v>2054</v>
      </c>
      <c r="D23" s="30">
        <f t="shared" ref="D23:D25" si="4">C23/$C$8</f>
        <v>0.5653729699972474</v>
      </c>
      <c r="E23" s="23"/>
      <c r="F23" s="29">
        <v>2012</v>
      </c>
      <c r="G23" s="30">
        <f t="shared" ref="G23:G25" si="5">F23/$C$8</f>
        <v>0.55381227635562891</v>
      </c>
      <c r="H23" s="23"/>
      <c r="I23" s="29">
        <v>1928</v>
      </c>
      <c r="J23" s="30">
        <v>0.57967528562838244</v>
      </c>
      <c r="K23" s="20"/>
      <c r="L23" s="29">
        <v>1911</v>
      </c>
      <c r="M23" s="30">
        <f t="shared" ref="M23:M25" si="6">L23/$I$8</f>
        <v>0.57456404088995794</v>
      </c>
      <c r="N23" s="20"/>
      <c r="O23" s="29">
        <v>2013</v>
      </c>
      <c r="P23" s="30">
        <f t="shared" ref="P23:P25" si="7">O23/$L$8</f>
        <v>0.62612752721617415</v>
      </c>
    </row>
    <row r="24" spans="1:19" ht="15.6" x14ac:dyDescent="0.3">
      <c r="A24" s="33" t="s">
        <v>17</v>
      </c>
      <c r="C24" s="29">
        <v>1491</v>
      </c>
      <c r="D24" s="30">
        <f t="shared" si="4"/>
        <v>0.41040462427745666</v>
      </c>
      <c r="E24" s="23"/>
      <c r="F24" s="29">
        <v>1435</v>
      </c>
      <c r="G24" s="30">
        <f t="shared" si="5"/>
        <v>0.39499036608863197</v>
      </c>
      <c r="H24" s="23"/>
      <c r="I24" s="29">
        <v>1341</v>
      </c>
      <c r="J24" s="30">
        <v>0.4031870114251353</v>
      </c>
      <c r="K24" s="20"/>
      <c r="L24" s="29">
        <v>1273</v>
      </c>
      <c r="M24" s="30">
        <f t="shared" si="6"/>
        <v>0.38274203247143718</v>
      </c>
      <c r="N24" s="20"/>
      <c r="O24" s="29">
        <v>1334</v>
      </c>
      <c r="P24" s="30">
        <f t="shared" si="7"/>
        <v>0.41493001555209952</v>
      </c>
    </row>
    <row r="25" spans="1:19" ht="16.2" thickBot="1" x14ac:dyDescent="0.35">
      <c r="A25" s="34" t="s">
        <v>18</v>
      </c>
      <c r="C25" s="21">
        <v>88</v>
      </c>
      <c r="D25" s="26">
        <f t="shared" si="4"/>
        <v>2.4222405725295899E-2</v>
      </c>
      <c r="E25" s="23"/>
      <c r="F25" s="21">
        <v>74</v>
      </c>
      <c r="G25" s="26">
        <f t="shared" si="5"/>
        <v>2.0368841178089733E-2</v>
      </c>
      <c r="H25" s="23"/>
      <c r="I25" s="21">
        <v>57</v>
      </c>
      <c r="J25" s="26">
        <v>1.7137702946482262E-2</v>
      </c>
      <c r="K25" s="20"/>
      <c r="L25" s="21">
        <v>32</v>
      </c>
      <c r="M25" s="26">
        <f t="shared" si="6"/>
        <v>9.6211665664461821E-3</v>
      </c>
      <c r="N25" s="20"/>
      <c r="O25" s="21">
        <v>20</v>
      </c>
      <c r="P25" s="26">
        <f t="shared" si="7"/>
        <v>6.2208398133748056E-3</v>
      </c>
    </row>
    <row r="26" spans="1:19" ht="16.2" hidden="1" thickBot="1" x14ac:dyDescent="0.35">
      <c r="A26" s="35" t="s">
        <v>19</v>
      </c>
      <c r="C26" s="17"/>
      <c r="D26" s="25"/>
      <c r="E26" s="23"/>
      <c r="F26" s="17"/>
      <c r="G26" s="25"/>
      <c r="H26" s="23"/>
      <c r="I26" s="17"/>
      <c r="J26" s="25"/>
      <c r="K26" s="20"/>
      <c r="L26" s="17"/>
      <c r="M26" s="25"/>
      <c r="N26" s="20"/>
      <c r="O26" s="17"/>
      <c r="P26" s="25"/>
    </row>
    <row r="27" spans="1:19" ht="16.2" hidden="1" thickBot="1" x14ac:dyDescent="0.35">
      <c r="A27" s="33" t="s">
        <v>20</v>
      </c>
      <c r="C27" s="29"/>
      <c r="D27" s="30">
        <f t="shared" ref="D27:D32" si="8">C27/$C$8</f>
        <v>0</v>
      </c>
      <c r="E27" s="23"/>
      <c r="F27" s="29">
        <v>152</v>
      </c>
      <c r="G27" s="30">
        <f t="shared" ref="G27:G32" si="9">F27/$C$8</f>
        <v>4.1838700798238371E-2</v>
      </c>
      <c r="H27" s="23"/>
      <c r="I27" s="29">
        <v>153</v>
      </c>
      <c r="J27" s="30">
        <v>4.6001202645820805E-2</v>
      </c>
      <c r="K27" s="20"/>
      <c r="L27" s="29">
        <v>136</v>
      </c>
      <c r="M27" s="30">
        <f t="shared" ref="M27:M32" si="10">L27/$I$8</f>
        <v>4.0889957907396274E-2</v>
      </c>
      <c r="N27" s="20"/>
      <c r="O27" s="29">
        <v>119</v>
      </c>
      <c r="P27" s="30">
        <f t="shared" ref="P27:P32" si="11">O27/$L$8</f>
        <v>3.7013996889580091E-2</v>
      </c>
    </row>
    <row r="28" spans="1:19" ht="16.2" hidden="1" thickBot="1" x14ac:dyDescent="0.35">
      <c r="A28" s="33" t="s">
        <v>21</v>
      </c>
      <c r="C28" s="29"/>
      <c r="D28" s="30">
        <f t="shared" si="8"/>
        <v>0</v>
      </c>
      <c r="E28" s="23"/>
      <c r="F28" s="29">
        <v>390</v>
      </c>
      <c r="G28" s="30">
        <f t="shared" si="9"/>
        <v>0.10734929810074319</v>
      </c>
      <c r="H28" s="23"/>
      <c r="I28" s="29">
        <v>365</v>
      </c>
      <c r="J28" s="30">
        <v>0.10974143114852676</v>
      </c>
      <c r="K28" s="20"/>
      <c r="L28" s="29">
        <v>338</v>
      </c>
      <c r="M28" s="30">
        <f t="shared" si="10"/>
        <v>0.10162357185808779</v>
      </c>
      <c r="N28" s="20"/>
      <c r="O28" s="29">
        <v>328</v>
      </c>
      <c r="P28" s="30">
        <f t="shared" si="11"/>
        <v>0.10202177293934681</v>
      </c>
    </row>
    <row r="29" spans="1:19" ht="16.2" hidden="1" thickBot="1" x14ac:dyDescent="0.35">
      <c r="A29" s="33" t="s">
        <v>22</v>
      </c>
      <c r="C29" s="29"/>
      <c r="D29" s="30">
        <f t="shared" si="8"/>
        <v>0</v>
      </c>
      <c r="E29" s="23"/>
      <c r="F29" s="29">
        <v>270</v>
      </c>
      <c r="G29" s="30">
        <f t="shared" si="9"/>
        <v>7.4318744838976047E-2</v>
      </c>
      <c r="H29" s="23"/>
      <c r="I29" s="29">
        <v>232</v>
      </c>
      <c r="J29" s="30">
        <v>6.975345760673482E-2</v>
      </c>
      <c r="K29" s="20"/>
      <c r="L29" s="29">
        <v>199</v>
      </c>
      <c r="M29" s="30">
        <f t="shared" si="10"/>
        <v>5.9831629585087191E-2</v>
      </c>
      <c r="N29" s="20"/>
      <c r="O29" s="29">
        <v>174</v>
      </c>
      <c r="P29" s="30">
        <f t="shared" si="11"/>
        <v>5.4121306376360812E-2</v>
      </c>
    </row>
    <row r="30" spans="1:19" ht="16.2" hidden="1" thickBot="1" x14ac:dyDescent="0.35">
      <c r="A30" s="33" t="s">
        <v>59</v>
      </c>
      <c r="C30" s="29"/>
      <c r="D30" s="30">
        <f t="shared" si="8"/>
        <v>0</v>
      </c>
      <c r="E30" s="23"/>
      <c r="F30" s="29">
        <v>114</v>
      </c>
      <c r="G30" s="30">
        <f t="shared" si="9"/>
        <v>3.1379025598678778E-2</v>
      </c>
      <c r="H30" s="23"/>
      <c r="I30" s="29">
        <v>113</v>
      </c>
      <c r="J30" s="30">
        <v>3.3974744437763077E-2</v>
      </c>
      <c r="K30" s="20"/>
      <c r="L30" s="29">
        <f>L8-L27-L28-L29-L31-L32</f>
        <v>89</v>
      </c>
      <c r="M30" s="30">
        <f t="shared" si="10"/>
        <v>2.6758869512928444E-2</v>
      </c>
      <c r="N30" s="20"/>
      <c r="O30" s="29">
        <f>O8-O27-O28-O29-O31-O32</f>
        <v>79</v>
      </c>
      <c r="P30" s="30">
        <f t="shared" si="11"/>
        <v>2.4572317262830483E-2</v>
      </c>
    </row>
    <row r="31" spans="1:19" ht="16.2" hidden="1" thickBot="1" x14ac:dyDescent="0.35">
      <c r="A31" s="33" t="s">
        <v>25</v>
      </c>
      <c r="C31" s="29"/>
      <c r="D31" s="30">
        <f t="shared" si="8"/>
        <v>0</v>
      </c>
      <c r="E31" s="23"/>
      <c r="F31" s="29">
        <v>179</v>
      </c>
      <c r="G31" s="30">
        <f t="shared" si="9"/>
        <v>4.9270575282135978E-2</v>
      </c>
      <c r="H31" s="23"/>
      <c r="I31" s="29">
        <v>158</v>
      </c>
      <c r="J31" s="30">
        <v>4.7504509921828024E-2</v>
      </c>
      <c r="K31" s="20"/>
      <c r="L31" s="29">
        <v>127</v>
      </c>
      <c r="M31" s="30">
        <f t="shared" si="10"/>
        <v>3.8184004810583282E-2</v>
      </c>
      <c r="N31" s="20"/>
      <c r="O31" s="29">
        <v>134</v>
      </c>
      <c r="P31" s="30">
        <f t="shared" si="11"/>
        <v>4.1679626749611197E-2</v>
      </c>
    </row>
    <row r="32" spans="1:19" ht="16.2" hidden="1" thickBot="1" x14ac:dyDescent="0.35">
      <c r="A32" s="34" t="s">
        <v>24</v>
      </c>
      <c r="C32" s="21"/>
      <c r="D32" s="26">
        <f t="shared" si="8"/>
        <v>0</v>
      </c>
      <c r="E32" s="23"/>
      <c r="F32" s="21">
        <v>2416</v>
      </c>
      <c r="G32" s="26">
        <f t="shared" si="9"/>
        <v>0.66501513900357834</v>
      </c>
      <c r="H32" s="23"/>
      <c r="I32" s="21">
        <v>2305</v>
      </c>
      <c r="J32" s="26">
        <v>0.69302465423932647</v>
      </c>
      <c r="K32" s="20"/>
      <c r="L32" s="21">
        <v>2326</v>
      </c>
      <c r="M32" s="26">
        <f t="shared" si="10"/>
        <v>0.69933854479855684</v>
      </c>
      <c r="N32" s="20"/>
      <c r="O32" s="21">
        <v>2533</v>
      </c>
      <c r="P32" s="26">
        <f t="shared" si="11"/>
        <v>0.78786936236391913</v>
      </c>
    </row>
    <row r="33" spans="1:16" ht="15.6" x14ac:dyDescent="0.3">
      <c r="A33" s="36" t="s">
        <v>37</v>
      </c>
      <c r="C33" s="17"/>
      <c r="D33" s="25"/>
      <c r="E33" s="23"/>
      <c r="F33" s="17"/>
      <c r="G33" s="25"/>
      <c r="H33" s="23"/>
      <c r="I33" s="17"/>
      <c r="J33" s="25"/>
      <c r="K33" s="20"/>
      <c r="L33" s="17"/>
      <c r="M33" s="25"/>
      <c r="N33" s="20"/>
      <c r="O33" s="17"/>
      <c r="P33" s="25"/>
    </row>
    <row r="34" spans="1:16" ht="15.6" x14ac:dyDescent="0.3">
      <c r="A34" s="33" t="s">
        <v>38</v>
      </c>
      <c r="C34" s="29">
        <v>3583</v>
      </c>
      <c r="D34" s="30">
        <f t="shared" ref="D34:D35" si="12">C34/$C$8</f>
        <v>0.98623726947426371</v>
      </c>
      <c r="E34" s="23"/>
      <c r="F34" s="29">
        <v>3478</v>
      </c>
      <c r="G34" s="30">
        <f t="shared" ref="G34:G35" si="13">F34/$C$8</f>
        <v>0.95733553537021743</v>
      </c>
      <c r="H34" s="23"/>
      <c r="I34" s="29">
        <v>3292</v>
      </c>
      <c r="J34" s="30">
        <v>0.98977751052315088</v>
      </c>
      <c r="K34" s="20"/>
      <c r="L34" s="29">
        <v>3189</v>
      </c>
      <c r="M34" s="30">
        <f t="shared" ref="M34:M35" si="14">L34/$I$8</f>
        <v>0.95880938063740229</v>
      </c>
      <c r="N34" s="20"/>
      <c r="O34" s="29">
        <v>3337</v>
      </c>
      <c r="P34" s="30">
        <f t="shared" ref="P34:P35" si="15">O34/$L$8</f>
        <v>1.0379471228615864</v>
      </c>
    </row>
    <row r="35" spans="1:16" ht="16.2" thickBot="1" x14ac:dyDescent="0.35">
      <c r="A35" s="34" t="s">
        <v>39</v>
      </c>
      <c r="C35" s="21">
        <v>50</v>
      </c>
      <c r="D35" s="26">
        <f t="shared" si="12"/>
        <v>1.3762730525736306E-2</v>
      </c>
      <c r="E35" s="23"/>
      <c r="F35" s="21">
        <v>43</v>
      </c>
      <c r="G35" s="26">
        <f t="shared" si="13"/>
        <v>1.1835948252133223E-2</v>
      </c>
      <c r="H35" s="23"/>
      <c r="I35" s="21">
        <v>34</v>
      </c>
      <c r="J35" s="26">
        <v>1.0222489476849068E-2</v>
      </c>
      <c r="K35" s="20"/>
      <c r="L35" s="21">
        <v>26</v>
      </c>
      <c r="M35" s="26">
        <f t="shared" si="14"/>
        <v>7.8171978352375229E-3</v>
      </c>
      <c r="N35" s="20"/>
      <c r="O35" s="21">
        <v>30</v>
      </c>
      <c r="P35" s="26">
        <f t="shared" si="15"/>
        <v>9.3312597200622092E-3</v>
      </c>
    </row>
    <row r="36" spans="1:16" ht="15.6" x14ac:dyDescent="0.3">
      <c r="A36" s="36" t="s">
        <v>40</v>
      </c>
      <c r="C36" s="17"/>
      <c r="D36" s="25"/>
      <c r="E36" s="23"/>
      <c r="F36" s="17"/>
      <c r="G36" s="25"/>
      <c r="H36" s="23"/>
      <c r="I36" s="17"/>
      <c r="J36" s="25"/>
      <c r="K36" s="20"/>
      <c r="L36" s="17"/>
      <c r="M36" s="25"/>
      <c r="N36" s="20"/>
      <c r="O36" s="17"/>
      <c r="P36" s="25"/>
    </row>
    <row r="37" spans="1:16" ht="15.6" x14ac:dyDescent="0.3">
      <c r="A37" s="33" t="s">
        <v>41</v>
      </c>
      <c r="C37" s="29">
        <v>101</v>
      </c>
      <c r="D37" s="30">
        <f t="shared" ref="D37:D39" si="16">C37/$C$8</f>
        <v>2.7800715661987337E-2</v>
      </c>
      <c r="E37" s="23"/>
      <c r="F37" s="29">
        <v>99</v>
      </c>
      <c r="G37" s="30">
        <f t="shared" ref="G37:G39" si="17">F37/$C$8</f>
        <v>2.7250206440957887E-2</v>
      </c>
      <c r="H37" s="23"/>
      <c r="I37" s="29">
        <v>130</v>
      </c>
      <c r="J37" s="30">
        <v>3.9085989176187615E-2</v>
      </c>
      <c r="K37" s="20"/>
      <c r="L37" s="29">
        <f>3215-L38-L39</f>
        <v>113</v>
      </c>
      <c r="M37" s="30">
        <f t="shared" ref="M37:M39" si="18">L37/$I$8</f>
        <v>3.3974744437763077E-2</v>
      </c>
      <c r="N37" s="20"/>
      <c r="O37" s="29">
        <f>3367-O38-O39</f>
        <v>146</v>
      </c>
      <c r="P37" s="30">
        <f t="shared" ref="P37:P39" si="19">O37/$L$8</f>
        <v>4.5412130637636078E-2</v>
      </c>
    </row>
    <row r="38" spans="1:16" ht="15.6" x14ac:dyDescent="0.3">
      <c r="A38" s="33" t="s">
        <v>42</v>
      </c>
      <c r="C38" s="29">
        <v>238</v>
      </c>
      <c r="D38" s="30">
        <f t="shared" si="16"/>
        <v>6.5510597302504817E-2</v>
      </c>
      <c r="E38" s="23"/>
      <c r="F38" s="29">
        <v>205</v>
      </c>
      <c r="G38" s="30">
        <f t="shared" si="17"/>
        <v>5.6427195155518854E-2</v>
      </c>
      <c r="H38" s="23"/>
      <c r="I38" s="29">
        <v>154</v>
      </c>
      <c r="J38" s="30">
        <v>4.6301864101022251E-2</v>
      </c>
      <c r="K38" s="20"/>
      <c r="L38" s="29">
        <v>135</v>
      </c>
      <c r="M38" s="30">
        <f t="shared" si="18"/>
        <v>4.0589296452194827E-2</v>
      </c>
      <c r="N38" s="20"/>
      <c r="O38" s="29">
        <v>104</v>
      </c>
      <c r="P38" s="30">
        <f t="shared" si="19"/>
        <v>3.2348367029548991E-2</v>
      </c>
    </row>
    <row r="39" spans="1:16" ht="16.2" thickBot="1" x14ac:dyDescent="0.35">
      <c r="A39" s="34" t="s">
        <v>43</v>
      </c>
      <c r="C39" s="21">
        <v>3292</v>
      </c>
      <c r="D39" s="26">
        <f t="shared" si="16"/>
        <v>0.90613817781447836</v>
      </c>
      <c r="E39" s="23"/>
      <c r="F39" s="21">
        <v>3217</v>
      </c>
      <c r="G39" s="26">
        <f t="shared" si="17"/>
        <v>0.88549408202587399</v>
      </c>
      <c r="H39" s="23"/>
      <c r="I39" s="21">
        <v>3042</v>
      </c>
      <c r="J39" s="26">
        <v>0.91461214672279012</v>
      </c>
      <c r="K39" s="20"/>
      <c r="L39" s="21">
        <v>2967</v>
      </c>
      <c r="M39" s="26">
        <f t="shared" si="18"/>
        <v>0.89206253758268195</v>
      </c>
      <c r="N39" s="20"/>
      <c r="O39" s="21">
        <v>3117</v>
      </c>
      <c r="P39" s="26">
        <f t="shared" si="19"/>
        <v>0.96951788491446345</v>
      </c>
    </row>
    <row r="40" spans="1:16" ht="15.6" x14ac:dyDescent="0.3">
      <c r="A40" s="36" t="s">
        <v>44</v>
      </c>
      <c r="C40" s="17"/>
      <c r="D40" s="25"/>
      <c r="E40" s="23"/>
      <c r="F40" s="17"/>
      <c r="G40" s="25"/>
      <c r="H40" s="23"/>
      <c r="I40" s="17"/>
      <c r="J40" s="25"/>
      <c r="K40" s="20"/>
      <c r="L40" s="17"/>
      <c r="M40" s="25"/>
      <c r="N40" s="20"/>
      <c r="O40" s="17"/>
      <c r="P40" s="25"/>
    </row>
    <row r="41" spans="1:16" ht="15.6" x14ac:dyDescent="0.3">
      <c r="A41" s="33" t="s">
        <v>45</v>
      </c>
      <c r="C41" s="29">
        <v>2887</v>
      </c>
      <c r="D41" s="30">
        <f t="shared" ref="D41:D42" si="20">C41/$C$8</f>
        <v>0.79466006055601435</v>
      </c>
      <c r="E41" s="23"/>
      <c r="F41" s="29">
        <v>2923</v>
      </c>
      <c r="G41" s="30">
        <f t="shared" ref="G41:G42" si="21">F41/$C$8</f>
        <v>0.80456922653454443</v>
      </c>
      <c r="H41" s="23"/>
      <c r="I41" s="29">
        <v>2745</v>
      </c>
      <c r="J41" s="30">
        <f>I41/I8</f>
        <v>0.8253156945279615</v>
      </c>
      <c r="K41" s="20"/>
      <c r="L41" s="29">
        <v>2735</v>
      </c>
      <c r="M41" s="30">
        <f t="shared" ref="M41:M42" si="22">L41/$I$8</f>
        <v>0.82230907997594704</v>
      </c>
      <c r="N41" s="20"/>
      <c r="O41" s="29">
        <v>2986</v>
      </c>
      <c r="P41" s="30">
        <f>O41/$L$8</f>
        <v>0.92877138413685845</v>
      </c>
    </row>
    <row r="42" spans="1:16" ht="16.2" thickBot="1" x14ac:dyDescent="0.35">
      <c r="A42" s="34" t="s">
        <v>46</v>
      </c>
      <c r="C42" s="21">
        <v>746</v>
      </c>
      <c r="D42" s="26">
        <f t="shared" si="20"/>
        <v>0.20533993944398568</v>
      </c>
      <c r="E42" s="23"/>
      <c r="F42" s="21">
        <v>598</v>
      </c>
      <c r="G42" s="26">
        <f t="shared" si="21"/>
        <v>0.16460225708780621</v>
      </c>
      <c r="H42" s="23"/>
      <c r="I42" s="21">
        <v>580</v>
      </c>
      <c r="J42" s="26">
        <f>I42/I8</f>
        <v>0.17438364401683704</v>
      </c>
      <c r="K42" s="20"/>
      <c r="L42" s="21">
        <v>480</v>
      </c>
      <c r="M42" s="26">
        <f t="shared" si="22"/>
        <v>0.14431749849669273</v>
      </c>
      <c r="N42" s="20"/>
      <c r="O42" s="21">
        <v>381</v>
      </c>
      <c r="P42" s="26">
        <f t="shared" ref="P42" si="23">O42/$L$8</f>
        <v>0.11850699844479004</v>
      </c>
    </row>
    <row r="43" spans="1:16" ht="15.6" x14ac:dyDescent="0.3">
      <c r="A43" s="35" t="s">
        <v>26</v>
      </c>
      <c r="C43" s="17"/>
      <c r="D43" s="25"/>
      <c r="E43" s="23"/>
      <c r="F43" s="17"/>
      <c r="G43" s="25"/>
      <c r="H43" s="23"/>
      <c r="I43" s="17"/>
      <c r="J43" s="25"/>
      <c r="K43" s="20"/>
      <c r="L43" s="17"/>
      <c r="M43" s="25"/>
      <c r="N43" s="20"/>
      <c r="O43" s="17"/>
      <c r="P43" s="25"/>
    </row>
    <row r="44" spans="1:16" ht="15.6" x14ac:dyDescent="0.3">
      <c r="A44" s="33" t="s">
        <v>27</v>
      </c>
      <c r="C44" s="29">
        <v>723</v>
      </c>
      <c r="D44" s="30">
        <f t="shared" ref="D44:D53" si="24">C44/$C$8</f>
        <v>0.19900908340214699</v>
      </c>
      <c r="E44" s="23"/>
      <c r="F44" s="29">
        <v>688</v>
      </c>
      <c r="G44" s="30">
        <f t="shared" ref="G44:G53" si="25">F44/$C$8</f>
        <v>0.18937517203413157</v>
      </c>
      <c r="H44" s="23"/>
      <c r="I44" s="29">
        <v>593</v>
      </c>
      <c r="J44" s="30">
        <v>0.17829224293445581</v>
      </c>
      <c r="K44" s="20"/>
      <c r="L44" s="29">
        <v>562</v>
      </c>
      <c r="M44" s="30">
        <f t="shared" ref="M44:M53" si="26">L44/$I$8</f>
        <v>0.16897173782321107</v>
      </c>
      <c r="N44" s="20"/>
      <c r="O44" s="29">
        <v>593</v>
      </c>
      <c r="P44" s="30">
        <f t="shared" ref="P44:P53" si="27">O44/$L$8</f>
        <v>0.18444790046656298</v>
      </c>
    </row>
    <row r="45" spans="1:16" ht="15.6" x14ac:dyDescent="0.3">
      <c r="A45" s="33" t="s">
        <v>28</v>
      </c>
      <c r="C45" s="29">
        <v>1039</v>
      </c>
      <c r="D45" s="30">
        <f t="shared" si="24"/>
        <v>0.28598954032480045</v>
      </c>
      <c r="E45" s="23"/>
      <c r="F45" s="29">
        <v>1062</v>
      </c>
      <c r="G45" s="30">
        <f t="shared" si="25"/>
        <v>0.29232039636663915</v>
      </c>
      <c r="H45" s="23"/>
      <c r="I45" s="29">
        <v>1059</v>
      </c>
      <c r="J45" s="30">
        <v>0.3184004810583283</v>
      </c>
      <c r="K45" s="20"/>
      <c r="L45" s="29">
        <v>1016</v>
      </c>
      <c r="M45" s="30">
        <f t="shared" si="26"/>
        <v>0.30547203848466625</v>
      </c>
      <c r="N45" s="20"/>
      <c r="O45" s="29">
        <v>1049</v>
      </c>
      <c r="P45" s="30">
        <f t="shared" si="27"/>
        <v>0.32628304821150855</v>
      </c>
    </row>
    <row r="46" spans="1:16" ht="15.6" x14ac:dyDescent="0.3">
      <c r="A46" s="33" t="s">
        <v>29</v>
      </c>
      <c r="C46" s="29">
        <v>632</v>
      </c>
      <c r="D46" s="30">
        <f t="shared" si="24"/>
        <v>0.1739609138453069</v>
      </c>
      <c r="E46" s="23"/>
      <c r="F46" s="29">
        <v>615</v>
      </c>
      <c r="G46" s="30">
        <f t="shared" si="25"/>
        <v>0.16928158546655656</v>
      </c>
      <c r="H46" s="23"/>
      <c r="I46" s="29">
        <v>584</v>
      </c>
      <c r="J46" s="30">
        <v>0.17558628983764282</v>
      </c>
      <c r="K46" s="20"/>
      <c r="L46" s="29">
        <v>544</v>
      </c>
      <c r="M46" s="30">
        <f t="shared" si="26"/>
        <v>0.1635598316295851</v>
      </c>
      <c r="N46" s="20"/>
      <c r="O46" s="29">
        <v>594</v>
      </c>
      <c r="P46" s="30">
        <f t="shared" si="27"/>
        <v>0.18475894245723173</v>
      </c>
    </row>
    <row r="47" spans="1:16" ht="15.6" x14ac:dyDescent="0.3">
      <c r="A47" s="33" t="s">
        <v>30</v>
      </c>
      <c r="C47" s="29">
        <v>370</v>
      </c>
      <c r="D47" s="30">
        <f t="shared" si="24"/>
        <v>0.10184420589044867</v>
      </c>
      <c r="E47" s="23"/>
      <c r="F47" s="29">
        <v>368</v>
      </c>
      <c r="G47" s="30">
        <f t="shared" si="25"/>
        <v>0.10129369666941922</v>
      </c>
      <c r="H47" s="23"/>
      <c r="I47" s="29">
        <v>320</v>
      </c>
      <c r="J47" s="30">
        <v>9.6211665664461821E-2</v>
      </c>
      <c r="K47" s="20"/>
      <c r="L47" s="29">
        <v>326</v>
      </c>
      <c r="M47" s="30">
        <f t="shared" si="26"/>
        <v>9.8015634395670473E-2</v>
      </c>
      <c r="N47" s="20"/>
      <c r="O47" s="29">
        <v>318</v>
      </c>
      <c r="P47" s="30">
        <f t="shared" si="27"/>
        <v>9.891135303265941E-2</v>
      </c>
    </row>
    <row r="48" spans="1:16" ht="15.6" x14ac:dyDescent="0.3">
      <c r="A48" s="33" t="s">
        <v>31</v>
      </c>
      <c r="C48" s="29">
        <v>316</v>
      </c>
      <c r="D48" s="30">
        <f t="shared" si="24"/>
        <v>8.6980456922653451E-2</v>
      </c>
      <c r="E48" s="23"/>
      <c r="F48" s="29">
        <v>299</v>
      </c>
      <c r="G48" s="30">
        <f t="shared" si="25"/>
        <v>8.2301128543903104E-2</v>
      </c>
      <c r="H48" s="23"/>
      <c r="I48" s="29">
        <v>275</v>
      </c>
      <c r="J48" s="30">
        <v>8.2681900180396867E-2</v>
      </c>
      <c r="K48" s="20"/>
      <c r="L48" s="29">
        <v>269</v>
      </c>
      <c r="M48" s="30">
        <f t="shared" si="26"/>
        <v>8.0877931449188215E-2</v>
      </c>
      <c r="N48" s="20"/>
      <c r="O48" s="29">
        <v>295</v>
      </c>
      <c r="P48" s="30">
        <f t="shared" si="27"/>
        <v>9.1757387247278388E-2</v>
      </c>
    </row>
    <row r="49" spans="1:18" ht="15.6" x14ac:dyDescent="0.3">
      <c r="A49" s="33" t="s">
        <v>32</v>
      </c>
      <c r="C49" s="29">
        <v>226</v>
      </c>
      <c r="D49" s="30">
        <f t="shared" si="24"/>
        <v>6.2207541976328107E-2</v>
      </c>
      <c r="E49" s="23"/>
      <c r="F49" s="29">
        <v>193</v>
      </c>
      <c r="G49" s="30">
        <f t="shared" si="25"/>
        <v>5.3124139829342144E-2</v>
      </c>
      <c r="H49" s="23"/>
      <c r="I49" s="29">
        <v>181</v>
      </c>
      <c r="J49" s="30">
        <v>5.4419723391461214E-2</v>
      </c>
      <c r="K49" s="20"/>
      <c r="L49" s="29">
        <v>202</v>
      </c>
      <c r="M49" s="30">
        <f t="shared" si="26"/>
        <v>6.0733613950691524E-2</v>
      </c>
      <c r="N49" s="20"/>
      <c r="O49" s="29">
        <v>212</v>
      </c>
      <c r="P49" s="30">
        <f t="shared" si="27"/>
        <v>6.594090202177294E-2</v>
      </c>
    </row>
    <row r="50" spans="1:18" ht="15.6" x14ac:dyDescent="0.3">
      <c r="A50" s="33" t="s">
        <v>33</v>
      </c>
      <c r="C50" s="29">
        <v>125</v>
      </c>
      <c r="D50" s="30">
        <f t="shared" si="24"/>
        <v>3.4406826314340763E-2</v>
      </c>
      <c r="E50" s="23"/>
      <c r="F50" s="29">
        <v>111</v>
      </c>
      <c r="G50" s="30">
        <f t="shared" si="25"/>
        <v>3.0553261767134601E-2</v>
      </c>
      <c r="H50" s="23"/>
      <c r="I50" s="29">
        <v>123</v>
      </c>
      <c r="J50" s="30">
        <v>3.6981358989777509E-2</v>
      </c>
      <c r="K50" s="20"/>
      <c r="L50" s="29">
        <v>112</v>
      </c>
      <c r="M50" s="30">
        <f t="shared" si="26"/>
        <v>3.3674082982561637E-2</v>
      </c>
      <c r="N50" s="20"/>
      <c r="O50" s="29">
        <v>122</v>
      </c>
      <c r="P50" s="30">
        <f t="shared" si="27"/>
        <v>3.7947122861586316E-2</v>
      </c>
    </row>
    <row r="51" spans="1:18" ht="15.6" x14ac:dyDescent="0.3">
      <c r="A51" s="33" t="s">
        <v>34</v>
      </c>
      <c r="C51" s="29">
        <v>134</v>
      </c>
      <c r="D51" s="30">
        <f t="shared" si="24"/>
        <v>3.6884117808973299E-2</v>
      </c>
      <c r="E51" s="23"/>
      <c r="F51" s="29">
        <v>130</v>
      </c>
      <c r="G51" s="30">
        <f t="shared" si="25"/>
        <v>3.5783099366914393E-2</v>
      </c>
      <c r="H51" s="23"/>
      <c r="I51" s="29">
        <v>130</v>
      </c>
      <c r="J51" s="30">
        <v>3.9085989176187615E-2</v>
      </c>
      <c r="K51" s="20"/>
      <c r="L51" s="29">
        <v>122</v>
      </c>
      <c r="M51" s="30">
        <f t="shared" si="26"/>
        <v>3.6680697534576069E-2</v>
      </c>
      <c r="N51" s="20"/>
      <c r="O51" s="29">
        <v>119</v>
      </c>
      <c r="P51" s="30">
        <f t="shared" si="27"/>
        <v>3.7013996889580091E-2</v>
      </c>
    </row>
    <row r="52" spans="1:18" ht="15.6" x14ac:dyDescent="0.3">
      <c r="A52" s="33" t="s">
        <v>35</v>
      </c>
      <c r="C52" s="29">
        <v>65</v>
      </c>
      <c r="D52" s="30">
        <f t="shared" si="24"/>
        <v>1.7891549683457197E-2</v>
      </c>
      <c r="E52" s="23"/>
      <c r="F52" s="29">
        <v>50</v>
      </c>
      <c r="G52" s="30">
        <f t="shared" si="25"/>
        <v>1.3762730525736306E-2</v>
      </c>
      <c r="H52" s="23"/>
      <c r="I52" s="29">
        <v>55</v>
      </c>
      <c r="J52" s="30">
        <v>1.6536380036079375E-2</v>
      </c>
      <c r="K52" s="20"/>
      <c r="L52" s="29">
        <v>56</v>
      </c>
      <c r="M52" s="30">
        <f t="shared" si="26"/>
        <v>1.6837041491280819E-2</v>
      </c>
      <c r="N52" s="20"/>
      <c r="O52" s="29">
        <v>59</v>
      </c>
      <c r="P52" s="30">
        <f t="shared" si="27"/>
        <v>1.8351477449455676E-2</v>
      </c>
    </row>
    <row r="53" spans="1:18" ht="16.2" thickBot="1" x14ac:dyDescent="0.35">
      <c r="A53" s="34" t="s">
        <v>36</v>
      </c>
      <c r="C53" s="21">
        <v>4</v>
      </c>
      <c r="D53" s="26">
        <f t="shared" si="24"/>
        <v>1.1010184420589045E-3</v>
      </c>
      <c r="E53" s="23"/>
      <c r="F53" s="21">
        <v>5</v>
      </c>
      <c r="G53" s="26">
        <f t="shared" si="25"/>
        <v>1.3762730525736307E-3</v>
      </c>
      <c r="H53" s="23"/>
      <c r="I53" s="21">
        <v>5</v>
      </c>
      <c r="J53" s="26">
        <v>1.5033072760072159E-3</v>
      </c>
      <c r="K53" s="20"/>
      <c r="L53" s="21">
        <v>7</v>
      </c>
      <c r="M53" s="26">
        <f t="shared" si="26"/>
        <v>2.1046301864101023E-3</v>
      </c>
      <c r="N53" s="20"/>
      <c r="O53" s="21">
        <v>6</v>
      </c>
      <c r="P53" s="26">
        <f t="shared" si="27"/>
        <v>1.8662519440124418E-3</v>
      </c>
    </row>
    <row r="54" spans="1:18" ht="15.6" x14ac:dyDescent="0.3">
      <c r="A54" s="35" t="s">
        <v>47</v>
      </c>
      <c r="C54" s="17"/>
      <c r="D54" s="25"/>
      <c r="E54" s="23"/>
      <c r="F54" s="17"/>
      <c r="G54" s="25"/>
      <c r="H54" s="23"/>
      <c r="I54" s="17"/>
      <c r="J54" s="25"/>
      <c r="K54" s="20"/>
      <c r="L54" s="17"/>
      <c r="M54" s="25"/>
      <c r="N54" s="20"/>
      <c r="O54" s="17"/>
      <c r="P54" s="25"/>
    </row>
    <row r="55" spans="1:18" ht="15.6" x14ac:dyDescent="0.3">
      <c r="A55" s="33" t="s">
        <v>48</v>
      </c>
      <c r="C55" s="29">
        <v>339</v>
      </c>
      <c r="D55" s="30">
        <f t="shared" ref="D55:D61" si="28">C55/$C$8</f>
        <v>9.331131296449216E-2</v>
      </c>
      <c r="E55" s="23"/>
      <c r="F55" s="29">
        <v>340</v>
      </c>
      <c r="G55" s="30">
        <f t="shared" ref="G55:G61" si="29">F55/$C$8</f>
        <v>9.3586567575006885E-2</v>
      </c>
      <c r="H55" s="23"/>
      <c r="I55" s="29">
        <v>320</v>
      </c>
      <c r="J55" s="30">
        <v>9.6211665664461821E-2</v>
      </c>
      <c r="K55" s="20"/>
      <c r="L55" s="29">
        <v>324</v>
      </c>
      <c r="M55" s="30">
        <f t="shared" ref="M55:M61" si="30">L55/$I$8</f>
        <v>9.7414311485267593E-2</v>
      </c>
      <c r="N55" s="20"/>
      <c r="O55" s="29">
        <v>357</v>
      </c>
      <c r="P55" s="30">
        <f t="shared" ref="P55:P61" si="31">O55/$L$8</f>
        <v>0.11104199066874028</v>
      </c>
    </row>
    <row r="56" spans="1:18" ht="15.6" x14ac:dyDescent="0.3">
      <c r="A56" s="33" t="s">
        <v>49</v>
      </c>
      <c r="C56" s="29">
        <v>21</v>
      </c>
      <c r="D56" s="30">
        <f t="shared" si="28"/>
        <v>5.7803468208092483E-3</v>
      </c>
      <c r="E56" s="23"/>
      <c r="F56" s="29">
        <v>21</v>
      </c>
      <c r="G56" s="30">
        <f t="shared" si="29"/>
        <v>5.7803468208092483E-3</v>
      </c>
      <c r="H56" s="23"/>
      <c r="I56" s="29">
        <v>24</v>
      </c>
      <c r="J56" s="30">
        <v>7.2158749248346366E-3</v>
      </c>
      <c r="K56" s="20"/>
      <c r="L56" s="29">
        <v>25</v>
      </c>
      <c r="M56" s="30">
        <f t="shared" si="30"/>
        <v>7.5165363800360797E-3</v>
      </c>
      <c r="N56" s="20"/>
      <c r="O56" s="29">
        <v>39</v>
      </c>
      <c r="P56" s="30">
        <f t="shared" si="31"/>
        <v>1.2130637636080872E-2</v>
      </c>
    </row>
    <row r="57" spans="1:18" ht="15.6" x14ac:dyDescent="0.3">
      <c r="A57" s="33" t="s">
        <v>50</v>
      </c>
      <c r="C57" s="29">
        <v>365</v>
      </c>
      <c r="D57" s="30">
        <f t="shared" si="28"/>
        <v>0.10046793283787503</v>
      </c>
      <c r="E57" s="23"/>
      <c r="F57" s="29">
        <v>350</v>
      </c>
      <c r="G57" s="30">
        <f t="shared" si="29"/>
        <v>9.6339113680154145E-2</v>
      </c>
      <c r="H57" s="23"/>
      <c r="I57" s="29">
        <v>352</v>
      </c>
      <c r="J57" s="30">
        <v>0.105832832230908</v>
      </c>
      <c r="K57" s="20"/>
      <c r="L57" s="29">
        <v>362</v>
      </c>
      <c r="M57" s="30">
        <f t="shared" si="30"/>
        <v>0.10883944678292243</v>
      </c>
      <c r="N57" s="20"/>
      <c r="O57" s="29">
        <v>364</v>
      </c>
      <c r="P57" s="30">
        <f t="shared" si="31"/>
        <v>0.11321928460342146</v>
      </c>
    </row>
    <row r="58" spans="1:18" ht="15.6" x14ac:dyDescent="0.3">
      <c r="A58" s="33" t="s">
        <v>51</v>
      </c>
      <c r="C58" s="29">
        <v>909</v>
      </c>
      <c r="D58" s="30">
        <f t="shared" si="28"/>
        <v>0.25020644095788602</v>
      </c>
      <c r="E58" s="23"/>
      <c r="F58" s="29">
        <v>874</v>
      </c>
      <c r="G58" s="30">
        <f t="shared" si="29"/>
        <v>0.24057252958987063</v>
      </c>
      <c r="H58" s="23"/>
      <c r="I58" s="29">
        <v>820</v>
      </c>
      <c r="J58" s="30">
        <v>0.2465423932651834</v>
      </c>
      <c r="K58" s="20"/>
      <c r="L58" s="29">
        <v>750</v>
      </c>
      <c r="M58" s="30">
        <f t="shared" si="30"/>
        <v>0.22549609140108237</v>
      </c>
      <c r="N58" s="20"/>
      <c r="O58" s="29">
        <v>777</v>
      </c>
      <c r="P58" s="30">
        <f t="shared" si="31"/>
        <v>0.24167962674961119</v>
      </c>
    </row>
    <row r="59" spans="1:18" ht="15.6" x14ac:dyDescent="0.3">
      <c r="A59" s="33" t="s">
        <v>52</v>
      </c>
      <c r="C59" s="29">
        <v>1225</v>
      </c>
      <c r="D59" s="30">
        <f t="shared" si="28"/>
        <v>0.33718689788053952</v>
      </c>
      <c r="E59" s="23"/>
      <c r="F59" s="29">
        <v>1193</v>
      </c>
      <c r="G59" s="30">
        <f t="shared" si="29"/>
        <v>0.32837875034406827</v>
      </c>
      <c r="H59" s="23"/>
      <c r="I59" s="29">
        <v>1105</v>
      </c>
      <c r="J59" s="30">
        <v>0.33223090799759469</v>
      </c>
      <c r="K59" s="20"/>
      <c r="L59" s="29">
        <v>1116</v>
      </c>
      <c r="M59" s="30">
        <f t="shared" si="30"/>
        <v>0.33553818400481056</v>
      </c>
      <c r="N59" s="20"/>
      <c r="O59" s="29">
        <v>1161</v>
      </c>
      <c r="P59" s="30">
        <f t="shared" si="31"/>
        <v>0.36111975116640749</v>
      </c>
    </row>
    <row r="60" spans="1:18" ht="15.6" x14ac:dyDescent="0.3">
      <c r="A60" s="33" t="s">
        <v>53</v>
      </c>
      <c r="C60" s="29">
        <v>289</v>
      </c>
      <c r="D60" s="30">
        <f t="shared" si="28"/>
        <v>7.9548582438755844E-2</v>
      </c>
      <c r="E60" s="23"/>
      <c r="F60" s="29">
        <v>277</v>
      </c>
      <c r="G60" s="30">
        <f t="shared" si="29"/>
        <v>7.6245527112579134E-2</v>
      </c>
      <c r="H60" s="23"/>
      <c r="I60" s="29">
        <v>262</v>
      </c>
      <c r="J60" s="30">
        <v>7.8773301262778109E-2</v>
      </c>
      <c r="K60" s="20"/>
      <c r="L60" s="29">
        <v>237</v>
      </c>
      <c r="M60" s="30">
        <f t="shared" si="30"/>
        <v>7.1256764882742032E-2</v>
      </c>
      <c r="N60" s="20"/>
      <c r="O60" s="29">
        <v>251</v>
      </c>
      <c r="P60" s="30">
        <f t="shared" si="31"/>
        <v>7.8071539657853808E-2</v>
      </c>
      <c r="R60" s="3"/>
    </row>
    <row r="61" spans="1:18" ht="16.2" thickBot="1" x14ac:dyDescent="0.35">
      <c r="A61" s="34" t="s">
        <v>23</v>
      </c>
      <c r="C61" s="21">
        <v>485</v>
      </c>
      <c r="D61" s="26">
        <f t="shared" si="28"/>
        <v>0.13349848609964216</v>
      </c>
      <c r="E61" s="23"/>
      <c r="F61" s="21">
        <f>F8-SUM(F55:F60)</f>
        <v>466</v>
      </c>
      <c r="G61" s="26">
        <f t="shared" si="29"/>
        <v>0.12826864849986236</v>
      </c>
      <c r="H61" s="23"/>
      <c r="I61" s="21">
        <v>443</v>
      </c>
      <c r="J61" s="26">
        <v>0.13319302465423932</v>
      </c>
      <c r="K61" s="20"/>
      <c r="L61" s="21">
        <v>401</v>
      </c>
      <c r="M61" s="26">
        <f t="shared" si="30"/>
        <v>0.12056524353577872</v>
      </c>
      <c r="N61" s="20"/>
      <c r="O61" s="21">
        <v>417</v>
      </c>
      <c r="P61" s="26">
        <f t="shared" si="31"/>
        <v>0.12970451010886469</v>
      </c>
    </row>
    <row r="62" spans="1:18" x14ac:dyDescent="0.3">
      <c r="C62" s="10"/>
      <c r="D62" s="9"/>
      <c r="F62" s="10"/>
      <c r="I62" s="10"/>
      <c r="L62" s="10"/>
    </row>
    <row r="63" spans="1:18" ht="15.6" x14ac:dyDescent="0.3">
      <c r="A63" s="37" t="s">
        <v>54</v>
      </c>
      <c r="L63" s="11"/>
    </row>
    <row r="64" spans="1:18" ht="15.6" x14ac:dyDescent="0.3">
      <c r="A64" s="37" t="s">
        <v>64</v>
      </c>
      <c r="L64" s="11"/>
    </row>
    <row r="65" spans="1:1" ht="15.6" x14ac:dyDescent="0.3">
      <c r="A65" s="37" t="s">
        <v>63</v>
      </c>
    </row>
    <row r="66" spans="1:1" ht="15.6" x14ac:dyDescent="0.3">
      <c r="A66" s="37" t="s">
        <v>60</v>
      </c>
    </row>
    <row r="67" spans="1:1" hidden="1" x14ac:dyDescent="0.3">
      <c r="A67" s="4" t="s">
        <v>61</v>
      </c>
    </row>
  </sheetData>
  <mergeCells count="5">
    <mergeCell ref="F5:G5"/>
    <mergeCell ref="I5:J5"/>
    <mergeCell ref="L5:M5"/>
    <mergeCell ref="O5:P5"/>
    <mergeCell ref="C5:D5"/>
  </mergeCells>
  <pageMargins left="0.7" right="0.7" top="0.75" bottom="0.75" header="0.3" footer="0.3"/>
  <pageSetup scale="79" fitToHeight="0" orientation="landscape" r:id="rId1"/>
</worksheet>
</file>

<file path=docMetadata/LabelInfo.xml><?xml version="1.0" encoding="utf-8"?>
<clbl:labelList xmlns:clbl="http://schemas.microsoft.com/office/2020/mipLabelMetadata">
  <clbl:label id="{23cf1e0f-3297-4300-97ab-868d19f32668}" enabled="1" method="Standard" siteId="{c5b90a43-3b0c-420d-810f-26a8f7f351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5-Year FTE Breakdown</vt:lpstr>
      <vt:lpstr>'5-Year FTE Breakdown'!Print_Area</vt:lpstr>
      <vt:lpstr>'5-Year FTE Breakdown'!Print_Titles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5-Year Annual Enrollment FTE</dc:title>
  <dc:creator>Casey N. Lofton</dc:creator>
  <cp:lastModifiedBy>Casey N. Lofton</cp:lastModifiedBy>
  <cp:lastPrinted>2026-01-27T21:21:41Z</cp:lastPrinted>
  <dcterms:created xsi:type="dcterms:W3CDTF">2022-06-15T20:22:59Z</dcterms:created>
  <dcterms:modified xsi:type="dcterms:W3CDTF">2026-04-02T14:49:41Z</dcterms:modified>
</cp:coreProperties>
</file>